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T:\令和7年度　事業準備ファイル\システム\データシート（HP掲載用）\充電設備\交付申請\"/>
    </mc:Choice>
  </mc:AlternateContent>
  <xr:revisionPtr revIDLastSave="0" documentId="13_ncr:1_{F90846A5-F76C-4AB7-8901-458F4B2B8775}" xr6:coauthVersionLast="47" xr6:coauthVersionMax="47" xr10:uidLastSave="{00000000-0000-0000-0000-000000000000}"/>
  <bookViews>
    <workbookView xWindow="-120" yWindow="-120" windowWidth="29040" windowHeight="15720" tabRatio="601" xr2:uid="{FFC19699-9F99-4616-9412-1F68101A2628}"/>
  </bookViews>
  <sheets>
    <sheet name="データシート" sheetId="1" r:id="rId1"/>
    <sheet name="様式第１の２(第５条関係)" sheetId="2" r:id="rId2"/>
    <sheet name="様式第１(その５の２) " sheetId="24" r:id="rId3"/>
    <sheet name="様式第１(その９)" sheetId="14" r:id="rId4"/>
    <sheet name="別添" sheetId="15" r:id="rId5"/>
    <sheet name="様式第１の４" sheetId="25" r:id="rId6"/>
    <sheet name="委任状フォーマット" sheetId="26" r:id="rId7"/>
  </sheets>
  <definedNames>
    <definedName name="ABB">データシート!$AJ$15:$AJ$23</definedName>
    <definedName name="ABB_普通">データシート!$AR$15:$AR$16</definedName>
    <definedName name="BYD">データシート!$AR$449:$AR$450</definedName>
    <definedName name="BYD_普通">データシート!$AR$449:$AR$450</definedName>
    <definedName name="CHAEVI">データシート!$AJ$24:$AJ$28</definedName>
    <definedName name="eTreegoJapan">データシート!$AJ$29:$AJ$30</definedName>
    <definedName name="EVモーターズ・ジャパン">データシート!$AJ$31:$AJ$44</definedName>
    <definedName name="fantasista">データシート!$AJ$45:$AJ$46</definedName>
    <definedName name="GSジャパン_普通">データシート!$AR$447:$AR$448</definedName>
    <definedName name="GSユアサ_V2H">データシート!$AY$15:$AY$18</definedName>
    <definedName name="JFEテクノス">データシート!$AJ$47:$AJ$60</definedName>
    <definedName name="_xlnm.Print_Area" localSheetId="0">データシート!$A$1:$X$109</definedName>
    <definedName name="_xlnm.Print_Area" localSheetId="6">委任状フォーマット!$A$1:$AA$28</definedName>
    <definedName name="_xlnm.Print_Area" localSheetId="4">別添!$A$1:$AF$44</definedName>
    <definedName name="_xlnm.Print_Area" localSheetId="2">'様式第１(その５の２) '!$A$1:$AD$50</definedName>
    <definedName name="_xlnm.Print_Area" localSheetId="3">'様式第１(その９)'!$A$1:$AF$50</definedName>
    <definedName name="_xlnm.Print_Area" localSheetId="1">'様式第１の２(第５条関係)'!$A$1:$AD$53</definedName>
    <definedName name="_xlnm.Print_Area" localSheetId="5">様式第１の４!$A$1:$AD$43</definedName>
    <definedName name="ULTRAEVCHARGER">データシート!$AJ$61:$AJ$63</definedName>
    <definedName name="V2H充放電設備">データシート!$AW$15:$AW$26</definedName>
    <definedName name="Zerova">データシート!$AJ$64:$AJ$93</definedName>
    <definedName name="Zerova_普通">データシート!$AR$17:$AR$120</definedName>
    <definedName name="アイケイエス_V2H">データシート!$AY$19:$AY$21</definedName>
    <definedName name="アサヒ衛陶">データシート!$AJ$94:$AJ$95</definedName>
    <definedName name="エリーパワー_V2H">データシート!$AY$22:$AY$23</definedName>
    <definedName name="エンザミンパワー">データシート!$AJ$368</definedName>
    <definedName name="オムロンソーシアルソリューションズ_V2H">データシート!$AY$24:$AY$37</definedName>
    <definedName name="オリジン_外部">データシート!$BE$15:$BE$16</definedName>
    <definedName name="キューヘン">データシート!$AJ$96:$AJ$108</definedName>
    <definedName name="クリエイト・プロ_普通">データシート!$AR$121:$AR$122</definedName>
    <definedName name="ジゴワッツ">データシート!$AJ$109:$AJ$110</definedName>
    <definedName name="ジゴワッツ_普通">データシート!$AR$123:$AR$134</definedName>
    <definedName name="シャープエネルギーソリューション_V2H">データシート!$AY$38</definedName>
    <definedName name="シンフォニアテクノロジー">データシート!$AJ$136:$AJ$147</definedName>
    <definedName name="スターチャージ">データシート!$AJ$111:$AJ$128</definedName>
    <definedName name="ダイヘン">データシート!$AJ$129:$AJ$142</definedName>
    <definedName name="ダイヤゼブラ電機_V2H">データシート!$AY$39:$AY$40</definedName>
    <definedName name="ダックビル_普通">データシート!$AR$444:$AR$445</definedName>
    <definedName name="デルタ電子">データシート!$AJ$143:$AJ$146</definedName>
    <definedName name="デルタ電子_普通">データシート!$AR$135</definedName>
    <definedName name="デンゲン">データシート!$AJ$147</definedName>
    <definedName name="デンソー_V2H">データシート!$AY$41:$AY$43</definedName>
    <definedName name="テンフィールズファクトリー">データシート!$AJ$148:$AJ$150</definedName>
    <definedName name="ニチコン">データシート!$AJ$151:$AJ$251</definedName>
    <definedName name="ニチコン_V2H">データシート!$AY$44:$AY$68</definedName>
    <definedName name="ニチコン_外部">データシート!$BE$17:$BE$18</definedName>
    <definedName name="ハセテック">データシート!$AJ$253:$AJ$258</definedName>
    <definedName name="パナソニック_V2H">データシート!$AY$69:$AY$73</definedName>
    <definedName name="パナソニック_普通">データシート!$AR$136:$AR$226</definedName>
    <definedName name="パワーエックス">データシート!$AJ$259:$AJ$261</definedName>
    <definedName name="プラゴ">データシート!$AJ$376</definedName>
    <definedName name="プラゴ_普通">データシート!$AR$227:$AR$228</definedName>
    <definedName name="フルタイムシステム_普通">データシート!$AR$77:$AR$80</definedName>
    <definedName name="ヘッドスプリング">データシート!$AJ$670</definedName>
    <definedName name="モリテックスチール_普通">データシート!$AR$229:$AR$256</definedName>
    <definedName name="河村電器産業_普通">データシート!$AR$257:$AR$301</definedName>
    <definedName name="外部給電設備">データシート!$BC$15:$BC$18</definedName>
    <definedName name="丸紅">データシート!$AJ$129:$AJ$135</definedName>
    <definedName name="急速充電設備">データシート!$AG$15:$AG$47</definedName>
    <definedName name="九電テクノシステムズ">データシート!$AJ$101:$AJ$102</definedName>
    <definedName name="三井物産プラントシステム">データシート!$AJ$303:$AJ$304</definedName>
    <definedName name="三菱自動車工業_外部">データシート!$BE$21</definedName>
    <definedName name="住友商事パワーアンドモビリティ">データシート!$AJ$667</definedName>
    <definedName name="充活">データシート!$AJ$370:$AJ$374</definedName>
    <definedName name="新電元工業">データシート!$AJ$262:$AJ$280</definedName>
    <definedName name="新電元工業_普通">データシート!$AR$302:$AR$347</definedName>
    <definedName name="長州産業_V2H">データシート!$AY$74:$AY$91</definedName>
    <definedName name="椿本チエイン_V2H">データシート!$AY$92:$AY$97</definedName>
    <definedName name="東光高岳">データシート!$AJ$281:$AJ$295</definedName>
    <definedName name="東光高岳_V2H">データシート!$AY$98</definedName>
    <definedName name="東芝ライテック_普通">データシート!$AR$443</definedName>
    <definedName name="内外電機_普通">データシート!$AR$348:$AR$349</definedName>
    <definedName name="日東工業">データシート!$AJ$668:$AJ$669</definedName>
    <definedName name="日東工業_普通">データシート!$AR$350:$AR$438</definedName>
    <definedName name="日発販売">データシート!$AJ$252</definedName>
    <definedName name="日本宅配システム_普通">データシート!$AR$446</definedName>
    <definedName name="日本電気_普通">データシート!$AR$439</definedName>
    <definedName name="日立インダストリアルプロダクツ">データシート!$AJ$377:$AJ$661</definedName>
    <definedName name="日立製作所">データシート!$AJ$296:$AJ$367</definedName>
    <definedName name="普通充電設備">データシート!$AO$15:$AO$33</definedName>
    <definedName name="平河ヒューテック_普通">データシート!$AR$440:$AR$442</definedName>
    <definedName name="豊田自動織機_外部">データシート!$BE$16</definedName>
    <definedName name="北海道電気相互">データシート!$AJ$369</definedName>
    <definedName name="北九州住設">データシート!$AJ$662:$AJ$666</definedName>
    <definedName name="本田技研工業_外部">データシート!$BE$19:$BE$20</definedName>
    <definedName name="和光電研">データシート!$AJ$375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5" i="1" l="1"/>
  <c r="D55" i="1"/>
  <c r="O4" i="24" a="1"/>
  <c r="O4" i="24" s="1"/>
  <c r="O7" i="24" l="1"/>
  <c r="O6" i="24" l="1"/>
  <c r="D58" i="1" l="1"/>
  <c r="A21" i="1" l="1"/>
  <c r="B23" i="14" l="1"/>
  <c r="B22" i="14"/>
  <c r="X8" i="24" l="1"/>
  <c r="S8" i="24"/>
  <c r="O8" i="24"/>
  <c r="D77" i="1"/>
  <c r="D79" i="1" s="1"/>
  <c r="L28" i="2" s="1"/>
  <c r="D70" i="1" l="1"/>
  <c r="D71" i="1" s="1"/>
  <c r="D72" i="1" s="1"/>
  <c r="D63" i="1" l="1"/>
  <c r="D64" i="1" s="1"/>
  <c r="D66" i="1" l="1"/>
  <c r="U20" i="24"/>
  <c r="A42" i="1"/>
  <c r="U32" i="24"/>
  <c r="U30" i="24"/>
  <c r="U18" i="24"/>
  <c r="U16" i="24"/>
  <c r="N12" i="24"/>
  <c r="N10" i="24"/>
  <c r="X9" i="24"/>
  <c r="O9" i="24"/>
  <c r="O5" i="24"/>
  <c r="U34" i="24" l="1"/>
  <c r="U36" i="24" l="1"/>
  <c r="U22" i="24" l="1"/>
  <c r="U38" i="24"/>
  <c r="D73" i="1"/>
  <c r="U42" i="24" s="1"/>
  <c r="D67" i="1" l="1"/>
  <c r="D74" i="1" s="1"/>
  <c r="U24" i="24"/>
  <c r="V13" i="15"/>
  <c r="S9" i="15"/>
  <c r="X2" i="15"/>
  <c r="X2" i="14"/>
  <c r="W11" i="14"/>
  <c r="V10" i="14"/>
  <c r="V9" i="14"/>
  <c r="D82" i="1" l="1"/>
  <c r="D84" i="1" s="1"/>
  <c r="L29" i="2" s="1"/>
  <c r="U28" i="24"/>
  <c r="T46" i="2"/>
  <c r="I46" i="2"/>
  <c r="T45" i="2"/>
  <c r="H45" i="2"/>
  <c r="G44" i="2"/>
  <c r="M43" i="2"/>
  <c r="T42" i="2"/>
  <c r="I42" i="2"/>
  <c r="T41" i="2"/>
  <c r="H41" i="2"/>
  <c r="M40" i="2"/>
  <c r="P37" i="2"/>
  <c r="B37" i="2"/>
  <c r="B34" i="2"/>
  <c r="P34" i="2"/>
  <c r="Q30" i="2"/>
  <c r="V12" i="2"/>
  <c r="T4" i="2"/>
  <c r="U44" i="24" l="1"/>
  <c r="L32" i="2"/>
  <c r="A40" i="2" l="1"/>
  <c r="A34" i="2" l="1"/>
  <c r="S8" i="2" l="1"/>
  <c r="V10" i="15" l="1"/>
  <c r="W11" i="15"/>
  <c r="V10" i="2"/>
  <c r="U9" i="2"/>
  <c r="W5" i="2"/>
  <c r="W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<sst xmlns="http://schemas.openxmlformats.org/spreadsheetml/2006/main" count="1804" uniqueCount="1612">
  <si>
    <t>提出日（西暦で入力）</t>
    <rPh sb="0" eb="3">
      <t>テイシュツビ</t>
    </rPh>
    <rPh sb="4" eb="6">
      <t>セイレキ</t>
    </rPh>
    <rPh sb="7" eb="9">
      <t>ニュウリョク</t>
    </rPh>
    <phoneticPr fontId="1"/>
  </si>
  <si>
    <t>貴社管理番号</t>
    <rPh sb="0" eb="2">
      <t>キシャ</t>
    </rPh>
    <rPh sb="2" eb="4">
      <t>カンリ</t>
    </rPh>
    <rPh sb="4" eb="6">
      <t>バンゴウ</t>
    </rPh>
    <phoneticPr fontId="1"/>
  </si>
  <si>
    <t>識別番号（電子申請のみ）</t>
    <rPh sb="0" eb="4">
      <t>シキベツバンゴウ</t>
    </rPh>
    <rPh sb="5" eb="9">
      <t>デンシシンセイ</t>
    </rPh>
    <phoneticPr fontId="1"/>
  </si>
  <si>
    <t>申請者情報</t>
    <rPh sb="0" eb="5">
      <t>シンセイシャジョウホウ</t>
    </rPh>
    <phoneticPr fontId="1"/>
  </si>
  <si>
    <t>社名又は名称</t>
    <rPh sb="0" eb="2">
      <t>シャメイ</t>
    </rPh>
    <rPh sb="2" eb="3">
      <t>マタ</t>
    </rPh>
    <rPh sb="4" eb="6">
      <t>メイショウ</t>
    </rPh>
    <phoneticPr fontId="1"/>
  </si>
  <si>
    <t>代表者役職</t>
    <rPh sb="0" eb="3">
      <t>ダイヒョウシャ</t>
    </rPh>
    <rPh sb="3" eb="5">
      <t>ヤクショク</t>
    </rPh>
    <phoneticPr fontId="1"/>
  </si>
  <si>
    <t>代表者氏名</t>
    <rPh sb="0" eb="3">
      <t>ダイヒョウシャ</t>
    </rPh>
    <rPh sb="3" eb="5">
      <t>シメイ</t>
    </rPh>
    <phoneticPr fontId="1"/>
  </si>
  <si>
    <t>責任者の所属部署・役職</t>
    <rPh sb="0" eb="3">
      <t>セキニンシャ</t>
    </rPh>
    <rPh sb="4" eb="8">
      <t>ショゾクブショ</t>
    </rPh>
    <rPh sb="9" eb="11">
      <t>ヤクショク</t>
    </rPh>
    <phoneticPr fontId="1"/>
  </si>
  <si>
    <t>責任者氏名</t>
    <rPh sb="0" eb="3">
      <t>セキニンシャ</t>
    </rPh>
    <rPh sb="3" eb="5">
      <t>シメイ</t>
    </rPh>
    <phoneticPr fontId="1"/>
  </si>
  <si>
    <t>責任者電話番号</t>
    <rPh sb="0" eb="3">
      <t>セキニンシャ</t>
    </rPh>
    <rPh sb="3" eb="7">
      <t>デンワバンゴウ</t>
    </rPh>
    <phoneticPr fontId="1"/>
  </si>
  <si>
    <t>責任者FAX番号</t>
    <rPh sb="0" eb="3">
      <t>セキニンシャ</t>
    </rPh>
    <rPh sb="6" eb="8">
      <t>バンゴウ</t>
    </rPh>
    <phoneticPr fontId="1"/>
  </si>
  <si>
    <t>責任者Eメールアドレス</t>
    <rPh sb="0" eb="3">
      <t>セキニンシャ</t>
    </rPh>
    <phoneticPr fontId="1"/>
  </si>
  <si>
    <t>担当者の所属部署・役職</t>
    <rPh sb="0" eb="3">
      <t>タントウシャ</t>
    </rPh>
    <rPh sb="4" eb="8">
      <t>ショゾクブショ</t>
    </rPh>
    <rPh sb="9" eb="11">
      <t>ヤクショク</t>
    </rPh>
    <phoneticPr fontId="1"/>
  </si>
  <si>
    <t>担当者氏名</t>
    <rPh sb="0" eb="3">
      <t>タントウシャ</t>
    </rPh>
    <rPh sb="3" eb="5">
      <t>シメイ</t>
    </rPh>
    <phoneticPr fontId="1"/>
  </si>
  <si>
    <t>担当者電話番号</t>
    <rPh sb="0" eb="3">
      <t>タントウシャ</t>
    </rPh>
    <rPh sb="3" eb="7">
      <t>デンワバンゴウ</t>
    </rPh>
    <phoneticPr fontId="1"/>
  </si>
  <si>
    <t>担当者FAX番号</t>
    <rPh sb="0" eb="3">
      <t>タントウシャ</t>
    </rPh>
    <rPh sb="6" eb="8">
      <t>バンゴウ</t>
    </rPh>
    <phoneticPr fontId="1"/>
  </si>
  <si>
    <t>担当者Eメールアドレス</t>
    <rPh sb="0" eb="3">
      <t>タントウシャ</t>
    </rPh>
    <phoneticPr fontId="1"/>
  </si>
  <si>
    <t>貸渡先住所</t>
    <rPh sb="0" eb="3">
      <t>カシワタシサキ</t>
    </rPh>
    <rPh sb="3" eb="5">
      <t>ジュウショ</t>
    </rPh>
    <phoneticPr fontId="1"/>
  </si>
  <si>
    <t>貸渡先事業者名</t>
    <rPh sb="0" eb="3">
      <t>カシワタシサキ</t>
    </rPh>
    <rPh sb="3" eb="7">
      <t>ジギョウシャメイ</t>
    </rPh>
    <phoneticPr fontId="1"/>
  </si>
  <si>
    <t>識別番号</t>
    <rPh sb="0" eb="4">
      <t>シキベツバンゴウ</t>
    </rPh>
    <phoneticPr fontId="1"/>
  </si>
  <si>
    <t>一般財団法人環境優良車普及機構</t>
    <rPh sb="0" eb="6">
      <t>イッパンザイダンホウジン</t>
    </rPh>
    <rPh sb="6" eb="11">
      <t>カンキョウユウリョウシャ</t>
    </rPh>
    <rPh sb="11" eb="15">
      <t>フキュウキコウ</t>
    </rPh>
    <phoneticPr fontId="1"/>
  </si>
  <si>
    <t>　</t>
    <phoneticPr fontId="1"/>
  </si>
  <si>
    <t>氏名又は名称</t>
    <rPh sb="0" eb="2">
      <t>シメイ</t>
    </rPh>
    <rPh sb="2" eb="3">
      <t>マタ</t>
    </rPh>
    <rPh sb="4" eb="6">
      <t>メイショウ</t>
    </rPh>
    <phoneticPr fontId="1"/>
  </si>
  <si>
    <t>代表者役職・氏名</t>
    <rPh sb="0" eb="3">
      <t>ダイヒョウシャ</t>
    </rPh>
    <rPh sb="3" eb="5">
      <t>ヤクショク</t>
    </rPh>
    <rPh sb="6" eb="8">
      <t>シメイ</t>
    </rPh>
    <phoneticPr fontId="1"/>
  </si>
  <si>
    <t>　※識別番号記載がある電子申請の場合は押印省略可</t>
    <rPh sb="2" eb="6">
      <t>シキベツバンゴウ</t>
    </rPh>
    <rPh sb="6" eb="8">
      <t>キサイ</t>
    </rPh>
    <rPh sb="11" eb="15">
      <t>デンシシンセイ</t>
    </rPh>
    <rPh sb="16" eb="18">
      <t>バアイ</t>
    </rPh>
    <rPh sb="19" eb="23">
      <t>オウインショウリャク</t>
    </rPh>
    <rPh sb="23" eb="24">
      <t>カ</t>
    </rPh>
    <phoneticPr fontId="1"/>
  </si>
  <si>
    <t>)</t>
    <phoneticPr fontId="1"/>
  </si>
  <si>
    <t>記</t>
    <rPh sb="0" eb="1">
      <t>キ</t>
    </rPh>
    <phoneticPr fontId="1"/>
  </si>
  <si>
    <t>㊞※</t>
    <phoneticPr fontId="1"/>
  </si>
  <si>
    <t>営業所名</t>
    <rPh sb="0" eb="4">
      <t>エイギョウショメイ</t>
    </rPh>
    <phoneticPr fontId="1"/>
  </si>
  <si>
    <t>様式第１(その９)</t>
    <rPh sb="0" eb="2">
      <t>ヨウシキ</t>
    </rPh>
    <rPh sb="2" eb="3">
      <t>ダイ</t>
    </rPh>
    <phoneticPr fontId="1"/>
  </si>
  <si>
    <t>万ｔ以上につき、以下の事項について表明いたします。</t>
    <phoneticPr fontId="1"/>
  </si>
  <si>
    <r>
      <t>　以下の⑴又は⑵の取組を実施します。</t>
    </r>
    <r>
      <rPr>
        <vertAlign val="superscript"/>
        <sz val="11"/>
        <color theme="1"/>
        <rFont val="ＭＳ Ｐ明朝"/>
        <family val="1"/>
        <charset val="128"/>
      </rPr>
      <t>注1</t>
    </r>
    <phoneticPr fontId="1"/>
  </si>
  <si>
    <t>②　①の目標達成ができない場合、Ｊ-クレジット等の適格クレジットを調達する、又は未達理由を報告・公表</t>
    <phoneticPr fontId="1"/>
  </si>
  <si>
    <t>第三者検証については、「ＧＸリーグ第三者検証ガイドライン」に則ること</t>
  </si>
  <si>
    <t>注１</t>
    <phoneticPr fontId="1"/>
  </si>
  <si>
    <t>表明の際は、“□”にレ点を入れること</t>
    <phoneticPr fontId="1"/>
  </si>
  <si>
    <t>注２</t>
    <phoneticPr fontId="1"/>
  </si>
  <si>
    <t>令和６年度以降毎年度の排出実績及び目標達成に向けた進捗状況を、第三者による検証を経て、毎年度公表すること。なお、</t>
    <phoneticPr fontId="1"/>
  </si>
  <si>
    <t>注３</t>
    <phoneticPr fontId="1"/>
  </si>
  <si>
    <t>本書式で記載に誤記等が有った場合は、様式第１の捨印にて修正する</t>
    <phoneticPr fontId="1"/>
  </si>
  <si>
    <t>⑴　ＧＸリーグへの参画</t>
    <phoneticPr fontId="1"/>
  </si>
  <si>
    <t>⑵　以下の取組</t>
    <phoneticPr fontId="1"/>
  </si>
  <si>
    <t>別添</t>
    <rPh sb="0" eb="2">
      <t>ベッテン</t>
    </rPh>
    <phoneticPr fontId="1"/>
  </si>
  <si>
    <t>(貸渡し先(ﾘｰｽの場合)</t>
    <rPh sb="1" eb="3">
      <t>カシワタ</t>
    </rPh>
    <rPh sb="4" eb="5">
      <t>サキ</t>
    </rPh>
    <rPh sb="10" eb="12">
      <t>バアイ</t>
    </rPh>
    <phoneticPr fontId="1"/>
  </si>
  <si>
    <t>〔国の補助金に関する事項〕</t>
    <phoneticPr fontId="1"/>
  </si>
  <si>
    <t>　本申請において申請する補助対象車両の導入について、本補助金の交付決定を受けた後は、新たに本</t>
    <phoneticPr fontId="1"/>
  </si>
  <si>
    <t>補助金以外の国からの補助金の交付について申請しません。</t>
    <phoneticPr fontId="1"/>
  </si>
  <si>
    <t>誓　約　書</t>
    <phoneticPr fontId="1"/>
  </si>
  <si>
    <t>表明書</t>
    <phoneticPr fontId="1"/>
  </si>
  <si>
    <r>
      <t>①　国内でのScope1・2に関する削減目標を設定し、進捗状況を毎年報告・公表</t>
    </r>
    <r>
      <rPr>
        <vertAlign val="superscript"/>
        <sz val="11"/>
        <color theme="1"/>
        <rFont val="ＭＳ Ｐ明朝"/>
        <family val="1"/>
        <charset val="128"/>
      </rPr>
      <t>注２</t>
    </r>
    <phoneticPr fontId="1"/>
  </si>
  <si>
    <t>型式</t>
    <rPh sb="0" eb="2">
      <t>カタシキ</t>
    </rPh>
    <phoneticPr fontId="1"/>
  </si>
  <si>
    <t>GXリーグへの表明</t>
    <rPh sb="7" eb="9">
      <t>ヒョウメイ</t>
    </rPh>
    <phoneticPr fontId="1"/>
  </si>
  <si>
    <t>-</t>
    <phoneticPr fontId="1"/>
  </si>
  <si>
    <t>@</t>
    <phoneticPr fontId="1"/>
  </si>
  <si>
    <t>円</t>
    <rPh sb="0" eb="1">
      <t>エン</t>
    </rPh>
    <phoneticPr fontId="1"/>
  </si>
  <si>
    <t>台</t>
    <rPh sb="0" eb="1">
      <t>ダイ</t>
    </rPh>
    <phoneticPr fontId="1"/>
  </si>
  <si>
    <t>㊞※</t>
    <phoneticPr fontId="1"/>
  </si>
  <si>
    <t>…必要な場合入力</t>
    <rPh sb="1" eb="3">
      <t>ヒツヨウ</t>
    </rPh>
    <rPh sb="4" eb="6">
      <t>バアイ</t>
    </rPh>
    <rPh sb="6" eb="8">
      <t>ニュウリョク</t>
    </rPh>
    <phoneticPr fontId="1"/>
  </si>
  <si>
    <t>…入力不要項目</t>
    <rPh sb="1" eb="5">
      <t>ニュウリョクフヨウ</t>
    </rPh>
    <rPh sb="5" eb="7">
      <t>コウモク</t>
    </rPh>
    <phoneticPr fontId="1"/>
  </si>
  <si>
    <t>…自動算出のため入力不要</t>
    <rPh sb="1" eb="5">
      <t>ジドウサンシュツ</t>
    </rPh>
    <rPh sb="8" eb="10">
      <t>ニュウリョク</t>
    </rPh>
    <rPh sb="10" eb="12">
      <t>フヨウ</t>
    </rPh>
    <phoneticPr fontId="1"/>
  </si>
  <si>
    <t>…入力必須</t>
    <rPh sb="1" eb="3">
      <t>ニュウリョク</t>
    </rPh>
    <rPh sb="3" eb="5">
      <t>ヒッス</t>
    </rPh>
    <phoneticPr fontId="1"/>
  </si>
  <si>
    <t>１</t>
    <phoneticPr fontId="1"/>
  </si>
  <si>
    <t>２</t>
    <phoneticPr fontId="1"/>
  </si>
  <si>
    <t>３</t>
    <phoneticPr fontId="1"/>
  </si>
  <si>
    <t>４</t>
    <phoneticPr fontId="1"/>
  </si>
  <si>
    <t>５</t>
    <phoneticPr fontId="1"/>
  </si>
  <si>
    <t>６</t>
    <phoneticPr fontId="1"/>
  </si>
  <si>
    <t>７</t>
    <phoneticPr fontId="1"/>
  </si>
  <si>
    <t>８</t>
    <phoneticPr fontId="1"/>
  </si>
  <si>
    <t>住　所 〒</t>
    <phoneticPr fontId="1"/>
  </si>
  <si>
    <t>９</t>
    <phoneticPr fontId="1"/>
  </si>
  <si>
    <t>１０</t>
    <phoneticPr fontId="1"/>
  </si>
  <si>
    <t>申請者住所</t>
    <phoneticPr fontId="1"/>
  </si>
  <si>
    <t>郵便番号（〒）</t>
    <rPh sb="0" eb="4">
      <t>ユウビンバンゴウ</t>
    </rPh>
    <phoneticPr fontId="1"/>
  </si>
  <si>
    <t>貸渡先郵便番号（〒）</t>
    <rPh sb="0" eb="3">
      <t>カシワタシサキ</t>
    </rPh>
    <rPh sb="3" eb="7">
      <t>ユウビンバンゴウ</t>
    </rPh>
    <phoneticPr fontId="1"/>
  </si>
  <si>
    <t>　※様式第１に識別番号記載がある場合は押印省略可</t>
    <rPh sb="2" eb="4">
      <t>ヨウシキ</t>
    </rPh>
    <rPh sb="4" eb="5">
      <t>ダイ</t>
    </rPh>
    <rPh sb="7" eb="11">
      <t>シキベツバンゴウ</t>
    </rPh>
    <rPh sb="11" eb="13">
      <t>キサイ</t>
    </rPh>
    <rPh sb="16" eb="18">
      <t>バアイ</t>
    </rPh>
    <rPh sb="19" eb="23">
      <t>オウインショウリャク</t>
    </rPh>
    <rPh sb="23" eb="24">
      <t>カ</t>
    </rPh>
    <phoneticPr fontId="1"/>
  </si>
  <si>
    <t>貸渡先代表者役職</t>
    <rPh sb="0" eb="3">
      <t>カシワタシサキ</t>
    </rPh>
    <rPh sb="3" eb="6">
      <t>ダイヒョウシャ</t>
    </rPh>
    <rPh sb="6" eb="8">
      <t>ヤクショク</t>
    </rPh>
    <phoneticPr fontId="1"/>
  </si>
  <si>
    <t>貸渡先代表者氏名</t>
    <rPh sb="0" eb="3">
      <t>カシワタシサキ</t>
    </rPh>
    <rPh sb="3" eb="6">
      <t>ダイヒョウシャ</t>
    </rPh>
    <rPh sb="6" eb="8">
      <t>シメイ</t>
    </rPh>
    <phoneticPr fontId="1"/>
  </si>
  <si>
    <t>氏名又は名称</t>
    <phoneticPr fontId="1"/>
  </si>
  <si>
    <t>(貸渡し先（リースの場合）</t>
    <phoneticPr fontId="1"/>
  </si>
  <si>
    <t>令和６年度補正予算　脱炭素成長型経済構造移行推進対策費補助金</t>
    <phoneticPr fontId="1"/>
  </si>
  <si>
    <r>
      <t>申請者</t>
    </r>
    <r>
      <rPr>
        <vertAlign val="superscript"/>
        <sz val="10.5"/>
        <color theme="1"/>
        <rFont val="ＭＳ Ｐ明朝"/>
        <family val="1"/>
        <charset val="128"/>
      </rPr>
      <t>注１</t>
    </r>
    <rPh sb="0" eb="3">
      <t>シンセイシャ</t>
    </rPh>
    <rPh sb="3" eb="4">
      <t>チュウ</t>
    </rPh>
    <phoneticPr fontId="1"/>
  </si>
  <si>
    <r>
      <rPr>
        <sz val="10"/>
        <color theme="1"/>
        <rFont val="ＭＳ Ｐ明朝"/>
        <family val="1"/>
        <charset val="128"/>
      </rPr>
      <t>)</t>
    </r>
    <r>
      <rPr>
        <vertAlign val="superscript"/>
        <sz val="10.5"/>
        <color theme="1"/>
        <rFont val="ＭＳ Ｐ明朝"/>
        <family val="1"/>
        <charset val="128"/>
      </rPr>
      <t>注２</t>
    </r>
    <rPh sb="1" eb="2">
      <t>チュウ</t>
    </rPh>
    <phoneticPr fontId="1"/>
  </si>
  <si>
    <t>金</t>
    <rPh sb="0" eb="1">
      <t>キン</t>
    </rPh>
    <phoneticPr fontId="1"/>
  </si>
  <si>
    <t>円</t>
    <rPh sb="0" eb="1">
      <t>エン</t>
    </rPh>
    <phoneticPr fontId="1"/>
  </si>
  <si>
    <t>補助事業の完了予定年月日</t>
    <rPh sb="0" eb="2">
      <t>ホジョ</t>
    </rPh>
    <rPh sb="2" eb="4">
      <t>ジギョウ</t>
    </rPh>
    <rPh sb="5" eb="7">
      <t>カンリョウ</t>
    </rPh>
    <rPh sb="7" eb="9">
      <t>ヨテイ</t>
    </rPh>
    <rPh sb="9" eb="12">
      <t>ネンガッピ</t>
    </rPh>
    <phoneticPr fontId="1"/>
  </si>
  <si>
    <t>有</t>
    <rPh sb="0" eb="1">
      <t>アリ</t>
    </rPh>
    <phoneticPr fontId="1"/>
  </si>
  <si>
    <t>無</t>
    <rPh sb="0" eb="1">
      <t>ナ</t>
    </rPh>
    <phoneticPr fontId="1"/>
  </si>
  <si>
    <t>本件責任者及び担当者の氏名、連絡先等</t>
    <phoneticPr fontId="1"/>
  </si>
  <si>
    <t>責任者
連絡先</t>
    <rPh sb="0" eb="3">
      <t>セキニンシャ</t>
    </rPh>
    <rPh sb="4" eb="7">
      <t>レンラクサキ</t>
    </rPh>
    <phoneticPr fontId="1"/>
  </si>
  <si>
    <t>責任者（所属部署・職名・氏名）</t>
    <phoneticPr fontId="1"/>
  </si>
  <si>
    <t>電話番号</t>
    <rPh sb="0" eb="4">
      <t>デンワバンゴウ</t>
    </rPh>
    <phoneticPr fontId="1"/>
  </si>
  <si>
    <t>FAX番号</t>
    <rPh sb="3" eb="5">
      <t>バンゴウ</t>
    </rPh>
    <phoneticPr fontId="1"/>
  </si>
  <si>
    <t>Eメールアドレス</t>
    <phoneticPr fontId="1"/>
  </si>
  <si>
    <t>@</t>
    <phoneticPr fontId="1"/>
  </si>
  <si>
    <t>担当者
連絡先</t>
    <rPh sb="0" eb="3">
      <t>タントウシャ</t>
    </rPh>
    <rPh sb="4" eb="7">
      <t>レンラクサキ</t>
    </rPh>
    <phoneticPr fontId="1"/>
  </si>
  <si>
    <t>住所〒</t>
    <rPh sb="0" eb="2">
      <t>ジュウショ</t>
    </rPh>
    <phoneticPr fontId="1"/>
  </si>
  <si>
    <t>※複数年度事業であっても、当該年度に必要な金額（単年度分のみ）を申請すること。複数年度の合計金額で申請しないこと。</t>
    <phoneticPr fontId="1"/>
  </si>
  <si>
    <t>注１　交付規程第３条第３項の規定に基づき共同で申請する場合は、代表事業者が申請すること</t>
    <phoneticPr fontId="1"/>
  </si>
  <si>
    <t>注２　使用者が複数であり共同申請する場合は、その共同の詳細（使用形態等）な書類を提出すること。</t>
    <phoneticPr fontId="1"/>
  </si>
  <si>
    <t>（商用車等の電動化促進事業（トラック））交付申請書</t>
    <phoneticPr fontId="1"/>
  </si>
  <si>
    <t>充電機器</t>
    <rPh sb="0" eb="4">
      <t>ジュウデンキキ</t>
    </rPh>
    <phoneticPr fontId="1"/>
  </si>
  <si>
    <r>
      <t>　メーカー名</t>
    </r>
    <r>
      <rPr>
        <vertAlign val="superscript"/>
        <sz val="11"/>
        <color theme="1"/>
        <rFont val="ＭＳ Ｐ明朝"/>
        <family val="1"/>
        <charset val="128"/>
      </rPr>
      <t>注２</t>
    </r>
    <r>
      <rPr>
        <sz val="11"/>
        <color theme="1"/>
        <rFont val="ＭＳ Ｐ明朝"/>
        <family val="1"/>
        <charset val="128"/>
      </rPr>
      <t>：</t>
    </r>
    <rPh sb="5" eb="6">
      <t>メイ</t>
    </rPh>
    <rPh sb="6" eb="7">
      <t>チュウ</t>
    </rPh>
    <phoneticPr fontId="1"/>
  </si>
  <si>
    <r>
      <t>　型式</t>
    </r>
    <r>
      <rPr>
        <vertAlign val="superscript"/>
        <sz val="11"/>
        <color theme="1"/>
        <rFont val="ＭＳ Ｐ明朝"/>
        <family val="1"/>
        <charset val="128"/>
      </rPr>
      <t>注２</t>
    </r>
    <r>
      <rPr>
        <sz val="11"/>
        <color theme="1"/>
        <rFont val="ＭＳ Ｐ明朝"/>
        <family val="1"/>
        <charset val="128"/>
      </rPr>
      <t>：</t>
    </r>
    <rPh sb="1" eb="3">
      <t>カタシキ</t>
    </rPh>
    <rPh sb="3" eb="4">
      <t>チュウ</t>
    </rPh>
    <phoneticPr fontId="1"/>
  </si>
  <si>
    <r>
      <t>　製造番号</t>
    </r>
    <r>
      <rPr>
        <vertAlign val="superscript"/>
        <sz val="11"/>
        <color theme="1"/>
        <rFont val="ＭＳ Ｐ明朝"/>
        <family val="1"/>
        <charset val="128"/>
      </rPr>
      <t>注２</t>
    </r>
    <r>
      <rPr>
        <sz val="11"/>
        <color theme="1"/>
        <rFont val="ＭＳ Ｐ明朝"/>
        <family val="1"/>
        <charset val="128"/>
      </rPr>
      <t>：</t>
    </r>
    <rPh sb="1" eb="5">
      <t>セイゾウバンゴウ</t>
    </rPh>
    <rPh sb="5" eb="6">
      <t>チュウ</t>
    </rPh>
    <phoneticPr fontId="1"/>
  </si>
  <si>
    <r>
      <t>　出力電力</t>
    </r>
    <r>
      <rPr>
        <vertAlign val="superscript"/>
        <sz val="11"/>
        <color theme="1"/>
        <rFont val="ＭＳ Ｐ明朝"/>
        <family val="1"/>
        <charset val="128"/>
      </rPr>
      <t>注２</t>
    </r>
    <r>
      <rPr>
        <sz val="11"/>
        <color theme="1"/>
        <rFont val="ＭＳ Ｐ明朝"/>
        <family val="1"/>
        <charset val="128"/>
      </rPr>
      <t>：</t>
    </r>
    <rPh sb="1" eb="5">
      <t>シュツリョクデンリョク</t>
    </rPh>
    <rPh sb="5" eb="6">
      <t>チュウ</t>
    </rPh>
    <phoneticPr fontId="1"/>
  </si>
  <si>
    <r>
      <t>　認証登録</t>
    </r>
    <r>
      <rPr>
        <vertAlign val="superscript"/>
        <sz val="11"/>
        <color theme="1"/>
        <rFont val="ＭＳ Ｐ明朝"/>
        <family val="1"/>
        <charset val="128"/>
      </rPr>
      <t>注５</t>
    </r>
    <r>
      <rPr>
        <sz val="11"/>
        <color theme="1"/>
        <rFont val="ＭＳ Ｐ明朝"/>
        <family val="1"/>
        <charset val="128"/>
      </rPr>
      <t>：</t>
    </r>
    <rPh sb="1" eb="5">
      <t>ニンショウトウロク</t>
    </rPh>
    <rPh sb="5" eb="6">
      <t>チュウ</t>
    </rPh>
    <phoneticPr fontId="1"/>
  </si>
  <si>
    <t>　台数：</t>
    <rPh sb="1" eb="3">
      <t>ダイスウ</t>
    </rPh>
    <phoneticPr fontId="1"/>
  </si>
  <si>
    <t>営業所位置(使用の本拠の位置・住所)</t>
    <rPh sb="0" eb="5">
      <t>エイギョウショイチ</t>
    </rPh>
    <rPh sb="6" eb="8">
      <t>シヨウ</t>
    </rPh>
    <rPh sb="9" eb="11">
      <t>ホンキョ</t>
    </rPh>
    <rPh sb="12" eb="14">
      <t>イチ</t>
    </rPh>
    <rPh sb="15" eb="17">
      <t>ジュウショ</t>
    </rPh>
    <phoneticPr fontId="1"/>
  </si>
  <si>
    <t>所要経費</t>
    <rPh sb="0" eb="4">
      <t>ショヨウケイヒ</t>
    </rPh>
    <phoneticPr fontId="1"/>
  </si>
  <si>
    <t>金額</t>
    <rPh sb="0" eb="2">
      <t>キンガク</t>
    </rPh>
    <phoneticPr fontId="1"/>
  </si>
  <si>
    <r>
      <t>（1）-1　補助対象経費(充電機器・1台)</t>
    </r>
    <r>
      <rPr>
        <vertAlign val="superscript"/>
        <sz val="11"/>
        <color theme="1"/>
        <rFont val="ＭＳ Ｐ明朝"/>
        <family val="1"/>
        <charset val="128"/>
      </rPr>
      <t>注３</t>
    </r>
    <rPh sb="6" eb="12">
      <t>ホジョタイショウケイヒ</t>
    </rPh>
    <rPh sb="13" eb="17">
      <t>ジュウデンキキ</t>
    </rPh>
    <rPh sb="19" eb="20">
      <t>ダイ</t>
    </rPh>
    <rPh sb="21" eb="22">
      <t>チュウ</t>
    </rPh>
    <phoneticPr fontId="1"/>
  </si>
  <si>
    <t>（2）-1　寄付金、補助金その他の収入</t>
    <rPh sb="6" eb="9">
      <t>キフキン</t>
    </rPh>
    <rPh sb="10" eb="13">
      <t>ホジョキン</t>
    </rPh>
    <rPh sb="15" eb="16">
      <t>タ</t>
    </rPh>
    <rPh sb="17" eb="19">
      <t>シュウニュウ</t>
    </rPh>
    <phoneticPr fontId="1"/>
  </si>
  <si>
    <t>（3）-1　補助対象経費支出予定額(「(1)-1」-「(2)-1」)</t>
    <rPh sb="6" eb="12">
      <t>ホジョタイショウケイヒ</t>
    </rPh>
    <rPh sb="12" eb="17">
      <t>シシュツヨテイガク</t>
    </rPh>
    <phoneticPr fontId="1"/>
  </si>
  <si>
    <r>
      <t>（4）-1　基準額</t>
    </r>
    <r>
      <rPr>
        <vertAlign val="superscript"/>
        <sz val="11"/>
        <color theme="1"/>
        <rFont val="ＭＳ Ｐ明朝"/>
        <family val="1"/>
        <charset val="128"/>
      </rPr>
      <t>注4</t>
    </r>
    <rPh sb="6" eb="8">
      <t>キジュン</t>
    </rPh>
    <rPh sb="8" eb="9">
      <t>ガク</t>
    </rPh>
    <rPh sb="9" eb="10">
      <t>チュウ</t>
    </rPh>
    <phoneticPr fontId="1"/>
  </si>
  <si>
    <t>（2）-2　寄付金、補助金その他の収入</t>
    <rPh sb="6" eb="9">
      <t>キフキン</t>
    </rPh>
    <rPh sb="10" eb="13">
      <t>ホジョキン</t>
    </rPh>
    <rPh sb="15" eb="16">
      <t>タ</t>
    </rPh>
    <rPh sb="17" eb="19">
      <t>シュウニュウ</t>
    </rPh>
    <phoneticPr fontId="1"/>
  </si>
  <si>
    <t>（3）-2　補助対象経費支出予定額(「(1)-2」-「(2)-2」)</t>
    <rPh sb="6" eb="12">
      <t>ホジョタイショウケイヒ</t>
    </rPh>
    <rPh sb="12" eb="17">
      <t>シシュツヨテイガク</t>
    </rPh>
    <phoneticPr fontId="1"/>
  </si>
  <si>
    <r>
      <t>（1）-2　補助対象経費(工事費・全体)</t>
    </r>
    <r>
      <rPr>
        <vertAlign val="superscript"/>
        <sz val="11"/>
        <color theme="1"/>
        <rFont val="ＭＳ Ｐ明朝"/>
        <family val="1"/>
        <charset val="128"/>
      </rPr>
      <t>注３</t>
    </r>
    <rPh sb="6" eb="12">
      <t>ホジョタイショウケイヒ</t>
    </rPh>
    <rPh sb="13" eb="16">
      <t>コウジヒ</t>
    </rPh>
    <rPh sb="17" eb="19">
      <t>ゼンタイ</t>
    </rPh>
    <rPh sb="20" eb="21">
      <t>チュウ</t>
    </rPh>
    <phoneticPr fontId="1"/>
  </si>
  <si>
    <t>注２ 充電設備メーカーが定める型式等をそれぞれ記載する</t>
    <phoneticPr fontId="1"/>
  </si>
  <si>
    <t>注３ 補助対象経費に係る消費税のうち、仕入控除を行う場合における仕入控除の対象となる消費税相当分については、補助対象としない</t>
    <phoneticPr fontId="1"/>
  </si>
  <si>
    <t>注４ 交付規程別表第１　３．基準額により算定した額とする</t>
    <phoneticPr fontId="1"/>
  </si>
  <si>
    <t>注５ 該当する項目に☑を付す</t>
    <phoneticPr fontId="1"/>
  </si>
  <si>
    <t xml:space="preserve">報告者(使用者)　住　所 </t>
    <rPh sb="4" eb="7">
      <t>シヨウシャ</t>
    </rPh>
    <phoneticPr fontId="1"/>
  </si>
  <si>
    <t>　地球温暖化対策推進法に基づく算定・報告・公表制度によって公表された令和３年度 CO2排出量が20</t>
    <phoneticPr fontId="1"/>
  </si>
  <si>
    <t>注1　本書式で記載に誤記等が有った場合は、様式第１の捨印にて修正する</t>
    <phoneticPr fontId="1"/>
  </si>
  <si>
    <t>令和６年度（補正予算）商用車等の電動化促進事業</t>
    <rPh sb="0" eb="2">
      <t>レイワ</t>
    </rPh>
    <rPh sb="3" eb="5">
      <t>ネンド</t>
    </rPh>
    <rPh sb="6" eb="10">
      <t>ホセイヨサン</t>
    </rPh>
    <rPh sb="11" eb="14">
      <t>ショウヨウシャ</t>
    </rPh>
    <rPh sb="14" eb="15">
      <t>トウ</t>
    </rPh>
    <rPh sb="16" eb="23">
      <t>デンドウカソクシンジギョウ</t>
    </rPh>
    <phoneticPr fontId="1"/>
  </si>
  <si>
    <t>※様式第１（その９）は該当事業者のみ提出</t>
    <phoneticPr fontId="1"/>
  </si>
  <si>
    <t>補助事業の完了予定年月日</t>
    <rPh sb="0" eb="4">
      <t>ホジョジギョウ</t>
    </rPh>
    <rPh sb="5" eb="7">
      <t>カンリョウ</t>
    </rPh>
    <rPh sb="7" eb="9">
      <t>ヨテイ</t>
    </rPh>
    <rPh sb="9" eb="12">
      <t>ネンガッピ</t>
    </rPh>
    <phoneticPr fontId="1"/>
  </si>
  <si>
    <t>申請区分</t>
    <rPh sb="0" eb="4">
      <t>シンセイクブン</t>
    </rPh>
    <phoneticPr fontId="1"/>
  </si>
  <si>
    <t>電子メール申請（jGrants申請含む）の場合には、申請書類送付時にこのExcelファイルを添付してください。</t>
    <rPh sb="0" eb="2">
      <t>デンシ</t>
    </rPh>
    <rPh sb="5" eb="7">
      <t>シンセイ</t>
    </rPh>
    <rPh sb="15" eb="17">
      <t>シンセイ</t>
    </rPh>
    <rPh sb="17" eb="18">
      <t>フク</t>
    </rPh>
    <rPh sb="21" eb="23">
      <t>バアイ</t>
    </rPh>
    <rPh sb="26" eb="30">
      <t>シンセイショルイ</t>
    </rPh>
    <rPh sb="30" eb="33">
      <t>ソウフジ</t>
    </rPh>
    <rPh sb="46" eb="48">
      <t>テンプ</t>
    </rPh>
    <phoneticPr fontId="1"/>
  </si>
  <si>
    <t>担当者郵便番号（〒）</t>
    <rPh sb="0" eb="3">
      <t>タントウシャ</t>
    </rPh>
    <rPh sb="3" eb="7">
      <t>ユウビンバンゴウ</t>
    </rPh>
    <phoneticPr fontId="1"/>
  </si>
  <si>
    <t>担当者住所</t>
    <rPh sb="0" eb="3">
      <t>タントウシャ</t>
    </rPh>
    <rPh sb="3" eb="5">
      <t>ジュウショ</t>
    </rPh>
    <phoneticPr fontId="1"/>
  </si>
  <si>
    <t>その他証明書</t>
    <rPh sb="2" eb="3">
      <t>タ</t>
    </rPh>
    <rPh sb="3" eb="6">
      <t>ショウメイショ</t>
    </rPh>
    <phoneticPr fontId="1"/>
  </si>
  <si>
    <t>（総口数</t>
    <rPh sb="1" eb="2">
      <t>ソウ</t>
    </rPh>
    <rPh sb="2" eb="4">
      <t>クチスウ</t>
    </rPh>
    <phoneticPr fontId="1"/>
  </si>
  <si>
    <t>口）</t>
    <rPh sb="0" eb="1">
      <t>クチ</t>
    </rPh>
    <phoneticPr fontId="1"/>
  </si>
  <si>
    <t>申請充電設備情報</t>
    <rPh sb="0" eb="2">
      <t>シンセイ</t>
    </rPh>
    <rPh sb="2" eb="6">
      <t>ジュウデンセツビ</t>
    </rPh>
    <rPh sb="6" eb="8">
      <t>ジョウホウ</t>
    </rPh>
    <phoneticPr fontId="1"/>
  </si>
  <si>
    <t>メーカー名</t>
    <rPh sb="4" eb="5">
      <t>メイ</t>
    </rPh>
    <phoneticPr fontId="1"/>
  </si>
  <si>
    <t>製造番号</t>
    <rPh sb="0" eb="4">
      <t>セイゾウバンゴウ</t>
    </rPh>
    <phoneticPr fontId="1"/>
  </si>
  <si>
    <t>出力電力</t>
    <rPh sb="0" eb="4">
      <t>シュツリョクデンリョク</t>
    </rPh>
    <phoneticPr fontId="1"/>
  </si>
  <si>
    <t>認証登録</t>
    <rPh sb="0" eb="4">
      <t>ニンショウトウロク</t>
    </rPh>
    <phoneticPr fontId="1"/>
  </si>
  <si>
    <t>機器台数</t>
    <rPh sb="0" eb="4">
      <t>キキダイスウ</t>
    </rPh>
    <phoneticPr fontId="1"/>
  </si>
  <si>
    <t>総口数</t>
    <rPh sb="0" eb="3">
      <t>ソウクチスウ</t>
    </rPh>
    <phoneticPr fontId="1"/>
  </si>
  <si>
    <t>営業所位置（使用本拠の位置・住所）</t>
    <rPh sb="0" eb="3">
      <t>エイギョウショ</t>
    </rPh>
    <rPh sb="3" eb="5">
      <t>イチ</t>
    </rPh>
    <rPh sb="6" eb="10">
      <t>シヨウホンキョ</t>
    </rPh>
    <rPh sb="11" eb="13">
      <t>イチ</t>
    </rPh>
    <rPh sb="14" eb="16">
      <t>ジュウショ</t>
    </rPh>
    <phoneticPr fontId="1"/>
  </si>
  <si>
    <t>型式別補助上限額</t>
    <rPh sb="0" eb="3">
      <t>カタシキベツ</t>
    </rPh>
    <rPh sb="3" eb="5">
      <t>ホジョ</t>
    </rPh>
    <rPh sb="5" eb="8">
      <t>ジョウゲンガク</t>
    </rPh>
    <phoneticPr fontId="1"/>
  </si>
  <si>
    <t>■申請受電設備</t>
    <rPh sb="1" eb="3">
      <t>シンセイ</t>
    </rPh>
    <rPh sb="3" eb="5">
      <t>ジュデン</t>
    </rPh>
    <rPh sb="5" eb="7">
      <t>セツビ</t>
    </rPh>
    <phoneticPr fontId="1"/>
  </si>
  <si>
    <t>急速充電設備</t>
    <rPh sb="0" eb="6">
      <t>キュウソクジュウデンセツビ</t>
    </rPh>
    <phoneticPr fontId="1"/>
  </si>
  <si>
    <t>普通充電設備</t>
    <rPh sb="0" eb="6">
      <t>フツウジュウデンセツビ</t>
    </rPh>
    <phoneticPr fontId="1"/>
  </si>
  <si>
    <t>V2H充放電設備</t>
    <rPh sb="3" eb="8">
      <t>ジュウホウデンセツビ</t>
    </rPh>
    <phoneticPr fontId="1"/>
  </si>
  <si>
    <t>外部給電設備</t>
    <rPh sb="0" eb="6">
      <t>ガイブキュウデンセツビ</t>
    </rPh>
    <phoneticPr fontId="1"/>
  </si>
  <si>
    <t>高圧受電設備</t>
    <rPh sb="0" eb="6">
      <t>コウアツジュデンセツビ</t>
    </rPh>
    <phoneticPr fontId="1"/>
  </si>
  <si>
    <t>バッテリー交換式充電設備</t>
    <rPh sb="5" eb="8">
      <t>コウカンシキ</t>
    </rPh>
    <rPh sb="8" eb="12">
      <t>ジュウデンセツビ</t>
    </rPh>
    <phoneticPr fontId="1"/>
  </si>
  <si>
    <t>■補助率</t>
    <rPh sb="1" eb="4">
      <t>ホジョリツ</t>
    </rPh>
    <phoneticPr fontId="1"/>
  </si>
  <si>
    <t>ニチコン</t>
  </si>
  <si>
    <t>東光高岳</t>
  </si>
  <si>
    <t>V2H充放電設備</t>
    <rPh sb="3" eb="4">
      <t>ミツル</t>
    </rPh>
    <rPh sb="4" eb="5">
      <t>ホウ</t>
    </rPh>
    <rPh sb="5" eb="6">
      <t>デン</t>
    </rPh>
    <rPh sb="6" eb="8">
      <t>セツビ</t>
    </rPh>
    <phoneticPr fontId="2"/>
  </si>
  <si>
    <t>外部給電設備</t>
    <rPh sb="0" eb="2">
      <t>ガイブ</t>
    </rPh>
    <rPh sb="2" eb="3">
      <t>キュウ</t>
    </rPh>
    <rPh sb="4" eb="6">
      <t>セツビ</t>
    </rPh>
    <phoneticPr fontId="1"/>
  </si>
  <si>
    <t>オリジン_外部</t>
    <rPh sb="5" eb="7">
      <t>ガイブ</t>
    </rPh>
    <phoneticPr fontId="1"/>
  </si>
  <si>
    <t>ニチコン_外部</t>
    <phoneticPr fontId="1"/>
  </si>
  <si>
    <t>本田技研工業_外部</t>
    <phoneticPr fontId="1"/>
  </si>
  <si>
    <t>三菱自動車工業_外部</t>
    <phoneticPr fontId="1"/>
  </si>
  <si>
    <t>～</t>
    <phoneticPr fontId="1"/>
  </si>
  <si>
    <t>担当者（所属部署・職名・氏名）</t>
    <rPh sb="0" eb="3">
      <t>タントウシャ</t>
    </rPh>
    <phoneticPr fontId="1"/>
  </si>
  <si>
    <t xml:space="preserve">申請者   住　所 </t>
    <phoneticPr fontId="1"/>
  </si>
  <si>
    <t>様式第１の２（第５条関係）</t>
    <phoneticPr fontId="1"/>
  </si>
  <si>
    <t>（充電設備を申請する場合）</t>
    <phoneticPr fontId="1"/>
  </si>
  <si>
    <t>　令和６年度（補正予算）脱炭素成長型経済構造移行推進対策費補助金（商用車等の電動化促進事業（トラック））交付規程（以下「交付規程」という。）第５条第１項の規定により上記補助金の交付について下記のとおり申請します。
　なお、交付決定を受けて補助事業を実施する際には、補助金等に係る予算の執行の適正化に関する法律（昭和３０年法律第１７９号）、補助金等に係る予算の執行の適正化に関する法律施行令（昭和３０年政令第２５５号）及び交付規程の定めるところに従います。</t>
    <phoneticPr fontId="1"/>
  </si>
  <si>
    <t>初年度にトラックの導入予定（該当する欄に○を付す）</t>
    <rPh sb="0" eb="3">
      <t>ショネンド</t>
    </rPh>
    <rPh sb="9" eb="11">
      <t>ドウニュウ</t>
    </rPh>
    <rPh sb="11" eb="13">
      <t>ヨテイ</t>
    </rPh>
    <rPh sb="14" eb="16">
      <t>ガイトウ</t>
    </rPh>
    <rPh sb="18" eb="19">
      <t>ラン</t>
    </rPh>
    <rPh sb="22" eb="23">
      <t>フ</t>
    </rPh>
    <phoneticPr fontId="1"/>
  </si>
  <si>
    <t>翌年度にトラックの導入予定（該当する欄に○を付す）</t>
    <rPh sb="0" eb="1">
      <t>ヨク</t>
    </rPh>
    <phoneticPr fontId="1"/>
  </si>
  <si>
    <t>補助対象車両の申請番号</t>
    <rPh sb="0" eb="2">
      <t>ホジョ</t>
    </rPh>
    <rPh sb="2" eb="4">
      <t>タイショウ</t>
    </rPh>
    <rPh sb="4" eb="6">
      <t>シャリョウ</t>
    </rPh>
    <rPh sb="7" eb="9">
      <t>シンセイ</t>
    </rPh>
    <rPh sb="9" eb="11">
      <t>バンゴウ</t>
    </rPh>
    <phoneticPr fontId="1"/>
  </si>
  <si>
    <t>補助対象車両の申請番号</t>
    <rPh sb="0" eb="4">
      <t>ホジョタイショウ</t>
    </rPh>
    <rPh sb="4" eb="6">
      <t>シャリョウ</t>
    </rPh>
    <rPh sb="7" eb="11">
      <t>シンセイバンゴウ</t>
    </rPh>
    <phoneticPr fontId="1"/>
  </si>
  <si>
    <t>初年度トラックの導入予定</t>
    <rPh sb="0" eb="3">
      <t>ショネンド</t>
    </rPh>
    <rPh sb="8" eb="10">
      <t>ドウニュウ</t>
    </rPh>
    <rPh sb="10" eb="12">
      <t>ヨテイ</t>
    </rPh>
    <phoneticPr fontId="1"/>
  </si>
  <si>
    <t>翌年度トラックの導入予定</t>
    <rPh sb="0" eb="3">
      <t>ヨクネンド</t>
    </rPh>
    <rPh sb="8" eb="12">
      <t>ドウニュウヨテイ</t>
    </rPh>
    <phoneticPr fontId="1"/>
  </si>
  <si>
    <r>
      <t>＜充電器申請専用＞</t>
    </r>
    <r>
      <rPr>
        <b/>
        <sz val="18"/>
        <rFont val="游ゴシック"/>
        <family val="3"/>
        <charset val="128"/>
        <scheme val="minor"/>
      </rPr>
      <t>交付申請時用Excelデータシート</t>
    </r>
    <rPh sb="1" eb="4">
      <t>ジュウデンキ</t>
    </rPh>
    <rPh sb="4" eb="6">
      <t>シンセイ</t>
    </rPh>
    <rPh sb="6" eb="8">
      <t>センヨウ</t>
    </rPh>
    <rPh sb="9" eb="14">
      <t>コウフシンセイジ</t>
    </rPh>
    <rPh sb="14" eb="15">
      <t>ヨウ</t>
    </rPh>
    <phoneticPr fontId="1"/>
  </si>
  <si>
    <t>kW</t>
    <phoneticPr fontId="1"/>
  </si>
  <si>
    <t>台</t>
    <rPh sb="0" eb="1">
      <t>ダイ</t>
    </rPh>
    <phoneticPr fontId="1"/>
  </si>
  <si>
    <t>口</t>
    <rPh sb="0" eb="1">
      <t>クチ</t>
    </rPh>
    <phoneticPr fontId="1"/>
  </si>
  <si>
    <t>円</t>
    <rPh sb="0" eb="1">
      <t>エン</t>
    </rPh>
    <phoneticPr fontId="1"/>
  </si>
  <si>
    <t>①　本申請での交付申請額</t>
    <rPh sb="2" eb="5">
      <t>ホンシンセイ</t>
    </rPh>
    <rPh sb="7" eb="12">
      <t>コウフシンセイガク</t>
    </rPh>
    <phoneticPr fontId="1"/>
  </si>
  <si>
    <t>②　２型式目以降の交付申請額（合計）</t>
    <rPh sb="3" eb="6">
      <t>カタシキメ</t>
    </rPh>
    <rPh sb="6" eb="8">
      <t>イコウ</t>
    </rPh>
    <rPh sb="9" eb="14">
      <t>コウフシンセイガク</t>
    </rPh>
    <rPh sb="15" eb="17">
      <t>ゴウケイ</t>
    </rPh>
    <phoneticPr fontId="1"/>
  </si>
  <si>
    <t>①+②　合計交付申請額</t>
    <rPh sb="4" eb="6">
      <t>ゴウケイ</t>
    </rPh>
    <rPh sb="6" eb="11">
      <t>コウフシンセイガク</t>
    </rPh>
    <phoneticPr fontId="1"/>
  </si>
  <si>
    <t>円</t>
    <rPh sb="0" eb="1">
      <t>エン</t>
    </rPh>
    <phoneticPr fontId="1"/>
  </si>
  <si>
    <t>様式第１(その５の２)</t>
    <rPh sb="0" eb="2">
      <t>ヨウシキ</t>
    </rPh>
    <rPh sb="2" eb="3">
      <t>ダイ</t>
    </rPh>
    <phoneticPr fontId="1"/>
  </si>
  <si>
    <t>（6）-1　補助金交付申請額・充電機器((5)-1×台数)</t>
    <rPh sb="6" eb="14">
      <t>ホジョキンコウフシンセイガク</t>
    </rPh>
    <rPh sb="15" eb="19">
      <t>ジュウデンキキ</t>
    </rPh>
    <rPh sb="26" eb="28">
      <t>ダイスウ</t>
    </rPh>
    <phoneticPr fontId="1"/>
  </si>
  <si>
    <r>
      <t>（4）-2　基準額</t>
    </r>
    <r>
      <rPr>
        <vertAlign val="superscript"/>
        <sz val="11"/>
        <color theme="1"/>
        <rFont val="ＭＳ Ｐ明朝"/>
        <family val="1"/>
        <charset val="128"/>
      </rPr>
      <t>注4</t>
    </r>
    <rPh sb="6" eb="8">
      <t>キジュン</t>
    </rPh>
    <rPh sb="8" eb="9">
      <t>ガク</t>
    </rPh>
    <rPh sb="9" eb="10">
      <t>チュウ</t>
    </rPh>
    <phoneticPr fontId="1"/>
  </si>
  <si>
    <t>（6）-2　補助金交付申請額・工事費((5)-2)</t>
    <rPh sb="6" eb="14">
      <t>ホジョキンコウフシンセイガク</t>
    </rPh>
    <rPh sb="15" eb="18">
      <t>コウジヒ</t>
    </rPh>
    <phoneticPr fontId="1"/>
  </si>
  <si>
    <t>（7）　補助金交付申請額・充電設備(「(6)-1」+「(6)-2」)</t>
    <rPh sb="13" eb="17">
      <t>ジュウデンセツビ</t>
    </rPh>
    <phoneticPr fontId="1"/>
  </si>
  <si>
    <t>注１ 充電設備型式ごとに本様式（様式第１（その５の２））を複数枚記載して添付する</t>
    <phoneticPr fontId="1"/>
  </si>
  <si>
    <t>（（申請番号：　　　　　　）令和　年　月　日　第　　　　号）</t>
    <phoneticPr fontId="1"/>
  </si>
  <si>
    <r>
      <t>本Excelデータシートの必要項目を記入すると、</t>
    </r>
    <r>
      <rPr>
        <b/>
        <sz val="11"/>
        <color rgb="FFFF0000"/>
        <rFont val="游ゴシック"/>
        <family val="3"/>
        <charset val="128"/>
        <scheme val="minor"/>
      </rPr>
      <t>様式第１の２(第５条関係)</t>
    </r>
    <r>
      <rPr>
        <b/>
        <sz val="11"/>
        <color theme="1"/>
        <rFont val="游ゴシック"/>
        <family val="3"/>
        <charset val="128"/>
        <scheme val="minor"/>
      </rPr>
      <t>・</t>
    </r>
    <r>
      <rPr>
        <b/>
        <sz val="11"/>
        <color rgb="FFFFC000"/>
        <rFont val="游ゴシック"/>
        <family val="3"/>
        <charset val="128"/>
        <scheme val="minor"/>
      </rPr>
      <t>様式第１(その５の２)・</t>
    </r>
    <r>
      <rPr>
        <b/>
        <sz val="11"/>
        <color rgb="FFFFFF00"/>
        <rFont val="游ゴシック"/>
        <family val="3"/>
        <charset val="128"/>
        <scheme val="minor"/>
      </rPr>
      <t>様式第１(その９)</t>
    </r>
    <r>
      <rPr>
        <b/>
        <sz val="11"/>
        <rFont val="游ゴシック"/>
        <family val="3"/>
        <charset val="128"/>
        <scheme val="minor"/>
      </rPr>
      <t>・</t>
    </r>
    <r>
      <rPr>
        <b/>
        <sz val="11"/>
        <color rgb="FF92D050"/>
        <rFont val="游ゴシック"/>
        <family val="3"/>
        <charset val="128"/>
        <scheme val="minor"/>
      </rPr>
      <t>別添</t>
    </r>
    <r>
      <rPr>
        <b/>
        <sz val="11"/>
        <color theme="1"/>
        <rFont val="游ゴシック"/>
        <family val="3"/>
        <charset val="128"/>
        <scheme val="minor"/>
      </rPr>
      <t>が自動作成されます。</t>
    </r>
    <phoneticPr fontId="1"/>
  </si>
  <si>
    <t>円</t>
    <rPh sb="0" eb="1">
      <t>エン</t>
    </rPh>
    <phoneticPr fontId="1"/>
  </si>
  <si>
    <t>様式第１の４</t>
    <phoneticPr fontId="1"/>
  </si>
  <si>
    <t>第</t>
    <rPh sb="0" eb="1">
      <t>ダイ</t>
    </rPh>
    <phoneticPr fontId="1"/>
  </si>
  <si>
    <t>号</t>
    <rPh sb="0" eb="1">
      <t>ゴウ</t>
    </rPh>
    <phoneticPr fontId="1"/>
  </si>
  <si>
    <t>令和</t>
    <rPh sb="0" eb="2">
      <t>レイワ</t>
    </rPh>
    <phoneticPr fontId="1"/>
  </si>
  <si>
    <t>年</t>
    <rPh sb="0" eb="1">
      <t>ネン</t>
    </rPh>
    <phoneticPr fontId="1"/>
  </si>
  <si>
    <t>月</t>
    <rPh sb="0" eb="1">
      <t>ガツ</t>
    </rPh>
    <phoneticPr fontId="1"/>
  </si>
  <si>
    <t>日</t>
    <rPh sb="0" eb="1">
      <t>ニチ</t>
    </rPh>
    <phoneticPr fontId="1"/>
  </si>
  <si>
    <t>（商用車等の電動化促進事業（トラック））</t>
    <phoneticPr fontId="1"/>
  </si>
  <si>
    <t>共同事業者申請書</t>
    <phoneticPr fontId="1"/>
  </si>
  <si>
    <t>標記について、以下のとおり申請します。</t>
    <phoneticPr fontId="1"/>
  </si>
  <si>
    <t>が代表申請者として実施する令和６年度補正予算脱炭素成長型経済構造移行</t>
    <phoneticPr fontId="1"/>
  </si>
  <si>
    <t>推進対策費補助金（商用車等の電動化促進事業（トラック））に共同申請者として参画します。</t>
    <phoneticPr fontId="1"/>
  </si>
  <si>
    <t/>
  </si>
  <si>
    <t>注　別紙にて本申請の商流を添付すること</t>
    <phoneticPr fontId="1"/>
  </si>
  <si>
    <t>委　任　状</t>
  </si>
  <si>
    <t>令和</t>
    <phoneticPr fontId="1"/>
  </si>
  <si>
    <t>一般財団法人環境優良車普及機構</t>
  </si>
  <si>
    <t>住　　　所</t>
    <phoneticPr fontId="1"/>
  </si>
  <si>
    <r>
      <t>（委任者）</t>
    </r>
    <r>
      <rPr>
        <u/>
        <sz val="12"/>
        <color theme="1"/>
        <rFont val="ＭＳ 明朝"/>
        <family val="1"/>
        <charset val="128"/>
      </rPr>
      <t>　　　　　　　　</t>
    </r>
    <phoneticPr fontId="1"/>
  </si>
  <si>
    <t>名　　　称</t>
    <phoneticPr fontId="1"/>
  </si>
  <si>
    <t>代表者氏名</t>
    <phoneticPr fontId="1"/>
  </si>
  <si>
    <t>　㊞</t>
  </si>
  <si>
    <r>
      <t>（受任者）</t>
    </r>
    <r>
      <rPr>
        <u/>
        <sz val="12"/>
        <color theme="1"/>
        <rFont val="ＭＳ 明朝"/>
        <family val="1"/>
        <charset val="128"/>
      </rPr>
      <t>　　　　　　　　　　　</t>
    </r>
    <phoneticPr fontId="1"/>
  </si>
  <si>
    <t>代理人住所　</t>
  </si>
  <si>
    <t>氏　　　名</t>
    <phoneticPr fontId="1"/>
  </si>
  <si>
    <t>　当社</t>
    <phoneticPr fontId="1"/>
  </si>
  <si>
    <t>を代理人と定め、下記権限を委任します。</t>
  </si>
  <si>
    <t>記</t>
  </si>
  <si>
    <t>（委任事項）</t>
  </si>
  <si>
    <t>係る一切の権限を委任いたします。</t>
  </si>
  <si>
    <t>１．令和６年度補正予算　商用車等の電動化促進事業（トラック）の補助金申請業務に</t>
    <rPh sb="7" eb="11">
      <t>ホセイヨサン</t>
    </rPh>
    <rPh sb="12" eb="15">
      <t>ショウヨウシャ</t>
    </rPh>
    <rPh sb="15" eb="16">
      <t>トウ</t>
    </rPh>
    <rPh sb="17" eb="20">
      <t>デンドウカ</t>
    </rPh>
    <rPh sb="20" eb="24">
      <t>ソクシンジギョウ</t>
    </rPh>
    <phoneticPr fontId="1"/>
  </si>
  <si>
    <t>代表者の職・氏名</t>
    <phoneticPr fontId="1"/>
  </si>
  <si>
    <t>〔令和６年度補正予算商用車等の電動化促進事業（トラック）に係る表明〕</t>
    <phoneticPr fontId="1"/>
  </si>
  <si>
    <t>代表者職・氏名</t>
    <rPh sb="0" eb="3">
      <t>ダイヒョウシャ</t>
    </rPh>
    <rPh sb="3" eb="4">
      <t>ショク</t>
    </rPh>
    <rPh sb="5" eb="7">
      <t>シメイ</t>
    </rPh>
    <phoneticPr fontId="1"/>
  </si>
  <si>
    <t>令和６年度補正予算　商用車等の電動化促進事業（トラック）実施計画書（充電設備）  （型式ごとに提出）</t>
    <rPh sb="0" eb="2">
      <t>レイワ</t>
    </rPh>
    <rPh sb="3" eb="5">
      <t>ネンド</t>
    </rPh>
    <rPh sb="5" eb="7">
      <t>ホセイ</t>
    </rPh>
    <rPh sb="7" eb="9">
      <t>ヨサン</t>
    </rPh>
    <rPh sb="10" eb="13">
      <t>ショウヨウシャ</t>
    </rPh>
    <rPh sb="13" eb="14">
      <t>ナド</t>
    </rPh>
    <rPh sb="15" eb="17">
      <t>デンドウ</t>
    </rPh>
    <rPh sb="17" eb="18">
      <t>カ</t>
    </rPh>
    <rPh sb="18" eb="20">
      <t>ソクシン</t>
    </rPh>
    <rPh sb="20" eb="22">
      <t>ジギョウ</t>
    </rPh>
    <rPh sb="28" eb="30">
      <t>ジッシ</t>
    </rPh>
    <rPh sb="30" eb="33">
      <t>ケイカクショ</t>
    </rPh>
    <rPh sb="34" eb="38">
      <t>ジュウデンセツビ</t>
    </rPh>
    <rPh sb="42" eb="44">
      <t>カタシキ</t>
    </rPh>
    <rPh sb="47" eb="49">
      <t>テイシュツ</t>
    </rPh>
    <phoneticPr fontId="1"/>
  </si>
  <si>
    <r>
      <t>（5）-1　補助金所要額(補助金交付申請額)
　</t>
    </r>
    <r>
      <rPr>
        <sz val="10"/>
        <color theme="1"/>
        <rFont val="ＭＳ Ｐ明朝"/>
        <family val="1"/>
        <charset val="128"/>
      </rPr>
      <t>(3)-1と(4)-1と上限額を比較して少ない方の額(算出された額に
　１，０００円未満の端数が生じた場合には、これを切り捨てるものとする。)</t>
    </r>
    <rPh sb="6" eb="12">
      <t>ホジョキンショヨウガク</t>
    </rPh>
    <rPh sb="13" eb="21">
      <t>ホジョキンコウフシンセイガク</t>
    </rPh>
    <rPh sb="36" eb="39">
      <t>ジョウゲンガク</t>
    </rPh>
    <rPh sb="40" eb="42">
      <t>ヒカク</t>
    </rPh>
    <rPh sb="44" eb="45">
      <t>スク</t>
    </rPh>
    <rPh sb="47" eb="48">
      <t>ホウ</t>
    </rPh>
    <rPh sb="49" eb="50">
      <t>ガク</t>
    </rPh>
    <rPh sb="51" eb="53">
      <t>サンシュツ</t>
    </rPh>
    <rPh sb="56" eb="57">
      <t>ガク</t>
    </rPh>
    <rPh sb="65" eb="66">
      <t>エン</t>
    </rPh>
    <rPh sb="66" eb="68">
      <t>ミマン</t>
    </rPh>
    <rPh sb="69" eb="71">
      <t>ハスウ</t>
    </rPh>
    <rPh sb="72" eb="73">
      <t>ショウ</t>
    </rPh>
    <rPh sb="75" eb="77">
      <t>バアイ</t>
    </rPh>
    <rPh sb="83" eb="84">
      <t>キ</t>
    </rPh>
    <rPh sb="85" eb="86">
      <t>ス</t>
    </rPh>
    <phoneticPr fontId="1"/>
  </si>
  <si>
    <r>
      <t xml:space="preserve">補助事業の目的及び内容　　様式第１（その５の２）のとおり
</t>
    </r>
    <r>
      <rPr>
        <sz val="9"/>
        <color theme="1"/>
        <rFont val="ＭＳ Ｐ明朝"/>
        <family val="1"/>
        <charset val="128"/>
      </rPr>
      <t>※複数年度事業の場合、加えて様式第１（その７の１）及び翌年度分の実施計画書</t>
    </r>
    <r>
      <rPr>
        <vertAlign val="superscript"/>
        <sz val="9"/>
        <color theme="1"/>
        <rFont val="ＭＳ Ｐ明朝"/>
        <family val="1"/>
        <charset val="128"/>
      </rPr>
      <t>注３</t>
    </r>
    <r>
      <rPr>
        <sz val="9"/>
        <color theme="1"/>
        <rFont val="ＭＳ Ｐ明朝"/>
        <family val="1"/>
        <charset val="128"/>
      </rPr>
      <t>のとおり</t>
    </r>
    <rPh sb="54" eb="55">
      <t>オヨ</t>
    </rPh>
    <rPh sb="56" eb="60">
      <t>ヨクネンドブン</t>
    </rPh>
    <rPh sb="61" eb="66">
      <t>ジッシケイカクショ</t>
    </rPh>
    <rPh sb="66" eb="67">
      <t>チュウ</t>
    </rPh>
    <phoneticPr fontId="1"/>
  </si>
  <si>
    <r>
      <t>補助対象経費</t>
    </r>
    <r>
      <rPr>
        <vertAlign val="superscript"/>
        <sz val="10.5"/>
        <color theme="1"/>
        <rFont val="ＭＳ Ｐ明朝"/>
        <family val="1"/>
        <charset val="128"/>
      </rPr>
      <t>注５</t>
    </r>
    <rPh sb="0" eb="6">
      <t>ホジョタイショウケイヒ</t>
    </rPh>
    <rPh sb="6" eb="7">
      <t>チュウ</t>
    </rPh>
    <phoneticPr fontId="1"/>
  </si>
  <si>
    <t>円</t>
    <rPh sb="0" eb="1">
      <t>エン</t>
    </rPh>
    <phoneticPr fontId="1"/>
  </si>
  <si>
    <r>
      <t>前年度申請番号及び交付決定年月日</t>
    </r>
    <r>
      <rPr>
        <vertAlign val="superscript"/>
        <sz val="10.5"/>
        <color theme="1"/>
        <rFont val="ＭＳ Ｐ明朝"/>
        <family val="1"/>
        <charset val="128"/>
      </rPr>
      <t>注４</t>
    </r>
    <rPh sb="0" eb="3">
      <t>ゼンネンド</t>
    </rPh>
    <rPh sb="3" eb="5">
      <t>シンセイ</t>
    </rPh>
    <rPh sb="5" eb="7">
      <t>バンゴウ</t>
    </rPh>
    <rPh sb="7" eb="8">
      <t>オヨ</t>
    </rPh>
    <rPh sb="9" eb="11">
      <t>コウフ</t>
    </rPh>
    <rPh sb="11" eb="13">
      <t>ケッテイ</t>
    </rPh>
    <rPh sb="13" eb="16">
      <t>ネンガッピ</t>
    </rPh>
    <rPh sb="16" eb="17">
      <t>チュウ</t>
    </rPh>
    <phoneticPr fontId="1"/>
  </si>
  <si>
    <r>
      <t>補助金交付申請額</t>
    </r>
    <r>
      <rPr>
        <vertAlign val="superscript"/>
        <sz val="10.5"/>
        <color theme="1"/>
        <rFont val="ＭＳ Ｐ明朝"/>
        <family val="1"/>
        <charset val="128"/>
      </rPr>
      <t>注５</t>
    </r>
    <rPh sb="0" eb="3">
      <t>ホジョキン</t>
    </rPh>
    <rPh sb="3" eb="5">
      <t>コウフ</t>
    </rPh>
    <rPh sb="5" eb="7">
      <t>シンセイ</t>
    </rPh>
    <rPh sb="7" eb="8">
      <t>ガク</t>
    </rPh>
    <rPh sb="8" eb="9">
      <t>チュウ</t>
    </rPh>
    <phoneticPr fontId="1"/>
  </si>
  <si>
    <r>
      <t>複数年度事業の開始及び完了予定年月日</t>
    </r>
    <r>
      <rPr>
        <vertAlign val="superscript"/>
        <sz val="10.5"/>
        <color theme="1"/>
        <rFont val="ＭＳ Ｐ明朝"/>
        <family val="1"/>
        <charset val="128"/>
      </rPr>
      <t>注４</t>
    </r>
    <rPh sb="0" eb="2">
      <t>フクスウ</t>
    </rPh>
    <rPh sb="2" eb="4">
      <t>ネンド</t>
    </rPh>
    <rPh sb="4" eb="6">
      <t>ジギョウ</t>
    </rPh>
    <rPh sb="7" eb="9">
      <t>カイシ</t>
    </rPh>
    <rPh sb="9" eb="10">
      <t>オヨ</t>
    </rPh>
    <rPh sb="11" eb="13">
      <t>カンリョウ</t>
    </rPh>
    <rPh sb="13" eb="15">
      <t>ヨテイ</t>
    </rPh>
    <rPh sb="15" eb="18">
      <t>ネンガッピ</t>
    </rPh>
    <rPh sb="18" eb="19">
      <t>チュウ</t>
    </rPh>
    <phoneticPr fontId="1"/>
  </si>
  <si>
    <t>添付資料　様式第１（その５の２）</t>
    <phoneticPr fontId="1"/>
  </si>
  <si>
    <t>注３　翌年度にトラックの導入予定の場合、様式第１（その７の２）及び（その８）、充電設備の導入予定の場合は様式第１（その７の３）を提出すること</t>
    <rPh sb="3" eb="6">
      <t>ヨクネンド</t>
    </rPh>
    <rPh sb="12" eb="14">
      <t>ドウニュウ</t>
    </rPh>
    <rPh sb="14" eb="16">
      <t>ヨテイ</t>
    </rPh>
    <rPh sb="17" eb="19">
      <t>バアイ</t>
    </rPh>
    <rPh sb="20" eb="23">
      <t>ヨウシキダイ</t>
    </rPh>
    <rPh sb="31" eb="32">
      <t>オヨ</t>
    </rPh>
    <rPh sb="39" eb="41">
      <t>ジュウデン</t>
    </rPh>
    <rPh sb="41" eb="43">
      <t>セツビ</t>
    </rPh>
    <rPh sb="44" eb="48">
      <t>ドウニュウヨテイ</t>
    </rPh>
    <rPh sb="49" eb="51">
      <t>バアイ</t>
    </rPh>
    <rPh sb="52" eb="55">
      <t>ヨウシキダイ</t>
    </rPh>
    <rPh sb="64" eb="66">
      <t>テイシュツ</t>
    </rPh>
    <phoneticPr fontId="1"/>
  </si>
  <si>
    <t>注４　複数年事業申請で、翌年度（２年目）に申請する場合にのみ記載すること。</t>
    <phoneticPr fontId="1"/>
  </si>
  <si>
    <t>注５　様式第１（その５の２）に記載されている台数分の合計額を記載　</t>
    <phoneticPr fontId="1"/>
  </si>
  <si>
    <t>複数の型式を１つの申請でまとめて申請する場合の補助対象経費</t>
    <rPh sb="0" eb="2">
      <t>フクスウ</t>
    </rPh>
    <rPh sb="3" eb="5">
      <t>カタシキ</t>
    </rPh>
    <rPh sb="9" eb="11">
      <t>シンセイ</t>
    </rPh>
    <rPh sb="16" eb="18">
      <t>シンセイ</t>
    </rPh>
    <rPh sb="20" eb="22">
      <t>バアイ</t>
    </rPh>
    <rPh sb="23" eb="29">
      <t>ホジョタイショウケイヒ</t>
    </rPh>
    <phoneticPr fontId="1"/>
  </si>
  <si>
    <t>複数の型式を１つの申請でまとめて申請する場合の補助金交付申請額</t>
    <rPh sb="0" eb="2">
      <t>フクスウ</t>
    </rPh>
    <rPh sb="3" eb="5">
      <t>カタシキ</t>
    </rPh>
    <rPh sb="9" eb="11">
      <t>シンセイ</t>
    </rPh>
    <rPh sb="16" eb="18">
      <t>シンセイ</t>
    </rPh>
    <rPh sb="20" eb="22">
      <t>バアイ</t>
    </rPh>
    <rPh sb="23" eb="31">
      <t>ホジョキンコウフシンセイガク</t>
    </rPh>
    <phoneticPr fontId="1"/>
  </si>
  <si>
    <t>①　本申請での補助対象経費</t>
    <rPh sb="2" eb="5">
      <t>ホンシンセイ</t>
    </rPh>
    <rPh sb="7" eb="13">
      <t>ホジョタイショウケイヒ</t>
    </rPh>
    <phoneticPr fontId="1"/>
  </si>
  <si>
    <t>②　２型式目以降の補助対象経費（合計）</t>
    <rPh sb="3" eb="6">
      <t>カタシキメ</t>
    </rPh>
    <rPh sb="6" eb="8">
      <t>イコウ</t>
    </rPh>
    <rPh sb="9" eb="15">
      <t>ホジョタイショウケイヒ</t>
    </rPh>
    <rPh sb="16" eb="18">
      <t>ゴウケイ</t>
    </rPh>
    <phoneticPr fontId="1"/>
  </si>
  <si>
    <t>①+②　合計補助対象経費</t>
    <rPh sb="4" eb="6">
      <t>ゴウケイ</t>
    </rPh>
    <rPh sb="6" eb="12">
      <t>ホジョタイショウケイヒ</t>
    </rPh>
    <phoneticPr fontId="1"/>
  </si>
  <si>
    <t>（１）-１補助対象経費（充電機器・1台）</t>
    <rPh sb="5" eb="11">
      <t>ホジョタイショウケイヒ</t>
    </rPh>
    <rPh sb="12" eb="16">
      <t>ジュウデンキキ</t>
    </rPh>
    <rPh sb="18" eb="19">
      <t>ダイ</t>
    </rPh>
    <phoneticPr fontId="1"/>
  </si>
  <si>
    <t>（２）-１寄付金、補助金その他の収入</t>
    <rPh sb="5" eb="8">
      <t>キフキン</t>
    </rPh>
    <rPh sb="9" eb="12">
      <t>ホジョキン</t>
    </rPh>
    <rPh sb="14" eb="15">
      <t>タ</t>
    </rPh>
    <rPh sb="16" eb="18">
      <t>シュウニュウ</t>
    </rPh>
    <phoneticPr fontId="1"/>
  </si>
  <si>
    <t>（３）-１補助対象経費支出予定額</t>
    <rPh sb="5" eb="16">
      <t>ホジョタイショウケイヒシシュツヨテイガク</t>
    </rPh>
    <phoneticPr fontId="1"/>
  </si>
  <si>
    <t>（４）-１基準額</t>
    <rPh sb="5" eb="8">
      <t>キジュンガク</t>
    </rPh>
    <phoneticPr fontId="1"/>
  </si>
  <si>
    <t>（６）-１補助金交付申請額×充電機器（台数）</t>
    <rPh sb="5" eb="8">
      <t>ホジョキン</t>
    </rPh>
    <rPh sb="8" eb="10">
      <t>コウフ</t>
    </rPh>
    <rPh sb="10" eb="13">
      <t>シンセイガク</t>
    </rPh>
    <rPh sb="14" eb="18">
      <t>ジュウデンキキ</t>
    </rPh>
    <rPh sb="19" eb="21">
      <t>ダイスウ</t>
    </rPh>
    <phoneticPr fontId="1"/>
  </si>
  <si>
    <t>（２）-2寄付金、補助金その他収入</t>
    <rPh sb="5" eb="8">
      <t>キフキン</t>
    </rPh>
    <rPh sb="9" eb="12">
      <t>ホジョキン</t>
    </rPh>
    <rPh sb="14" eb="15">
      <t>タ</t>
    </rPh>
    <rPh sb="15" eb="17">
      <t>シュウニュウ</t>
    </rPh>
    <phoneticPr fontId="1"/>
  </si>
  <si>
    <t>（３）-２補助対象経費支出予定額</t>
    <rPh sb="5" eb="16">
      <t>ホジョタイショウケイヒシシュツヨテイガク</t>
    </rPh>
    <phoneticPr fontId="1"/>
  </si>
  <si>
    <t>（４）-２基準額</t>
    <rPh sb="5" eb="8">
      <t>キジュンガク</t>
    </rPh>
    <phoneticPr fontId="1"/>
  </si>
  <si>
    <t>（５）-２補助金所要額（補助金交付申請額）</t>
    <rPh sb="5" eb="11">
      <t>ホジョキンショヨウガク</t>
    </rPh>
    <rPh sb="12" eb="20">
      <t>ホジョキンコウフシンセイガク</t>
    </rPh>
    <phoneticPr fontId="1"/>
  </si>
  <si>
    <t>（６）-２補助金交付申請額・工事費</t>
    <rPh sb="5" eb="13">
      <t>ホジョキンコウフシンセイガク</t>
    </rPh>
    <rPh sb="14" eb="17">
      <t>コウジヒ</t>
    </rPh>
    <phoneticPr fontId="1"/>
  </si>
  <si>
    <t>（７）補助金交付申請額・充電設備（総計）</t>
    <rPh sb="3" eb="11">
      <t>ホジョキンコウフシンセイガク</t>
    </rPh>
    <rPh sb="12" eb="16">
      <t>ジュウデンセツビ</t>
    </rPh>
    <rPh sb="17" eb="19">
      <t>ソウケイ</t>
    </rPh>
    <phoneticPr fontId="1"/>
  </si>
  <si>
    <t>（５）-１補助金所要額（補助金交付申請額）</t>
    <phoneticPr fontId="1"/>
  </si>
  <si>
    <t>（１）-２補助対象経費（工事費・全体）</t>
    <phoneticPr fontId="1"/>
  </si>
  <si>
    <t>１１</t>
    <phoneticPr fontId="1"/>
  </si>
  <si>
    <t>前年度申請番号</t>
    <rPh sb="0" eb="3">
      <t>ゼンネンド</t>
    </rPh>
    <rPh sb="3" eb="7">
      <t>シンセイバンゴウ</t>
    </rPh>
    <phoneticPr fontId="1"/>
  </si>
  <si>
    <t>前年度交付決定年月日</t>
    <rPh sb="0" eb="3">
      <t>ゼンネンド</t>
    </rPh>
    <rPh sb="3" eb="10">
      <t>コウフケッテイネンガッピ</t>
    </rPh>
    <phoneticPr fontId="1"/>
  </si>
  <si>
    <t>前年度交付決定番号</t>
    <rPh sb="0" eb="3">
      <t>ゼンネンド</t>
    </rPh>
    <rPh sb="3" eb="5">
      <t>コウフ</t>
    </rPh>
    <rPh sb="5" eb="7">
      <t>ケッテイ</t>
    </rPh>
    <rPh sb="7" eb="9">
      <t>バンゴウ</t>
    </rPh>
    <phoneticPr fontId="1"/>
  </si>
  <si>
    <t>複数年度事業の開始日</t>
    <rPh sb="0" eb="4">
      <t>フクスウネンド</t>
    </rPh>
    <rPh sb="4" eb="6">
      <t>ジギョウ</t>
    </rPh>
    <rPh sb="7" eb="10">
      <t>カイシビ</t>
    </rPh>
    <phoneticPr fontId="1"/>
  </si>
  <si>
    <t>複数年度事業の完了予定年月日</t>
    <rPh sb="0" eb="4">
      <t>フクスウネンド</t>
    </rPh>
    <rPh sb="4" eb="6">
      <t>ジギョウ</t>
    </rPh>
    <rPh sb="7" eb="14">
      <t>カンリョウヨテイネンガッピ</t>
    </rPh>
    <phoneticPr fontId="1"/>
  </si>
  <si>
    <t>申請充電器情報（1型式目）■様式第１（その５の２）</t>
    <rPh sb="0" eb="2">
      <t>シンセイ</t>
    </rPh>
    <rPh sb="2" eb="5">
      <t>ジュウデンキ</t>
    </rPh>
    <rPh sb="5" eb="7">
      <t>ジョウホウ</t>
    </rPh>
    <rPh sb="9" eb="12">
      <t>カタシキメ</t>
    </rPh>
    <rPh sb="14" eb="17">
      <t>ヨウシキダイ</t>
    </rPh>
    <phoneticPr fontId="1"/>
  </si>
  <si>
    <r>
      <t>（5）-2　補助金所要額(補助金交付申請額)
　</t>
    </r>
    <r>
      <rPr>
        <sz val="10"/>
        <color theme="1"/>
        <rFont val="ＭＳ Ｐ明朝"/>
        <family val="1"/>
        <charset val="128"/>
      </rPr>
      <t>(3)-2と(4)-2と上限額を比較して少ない方の額(算出された額に
　１，０００円未満の端数が生じた場合には、これを切り捨てるものとする。)</t>
    </r>
    <rPh sb="6" eb="12">
      <t>ホジョキンショヨウガク</t>
    </rPh>
    <rPh sb="13" eb="21">
      <t>ホジョキンコウフシンセイガク</t>
    </rPh>
    <rPh sb="36" eb="39">
      <t>ジョウゲンガク</t>
    </rPh>
    <rPh sb="40" eb="42">
      <t>ヒカク</t>
    </rPh>
    <rPh sb="44" eb="45">
      <t>スク</t>
    </rPh>
    <rPh sb="47" eb="48">
      <t>ホウ</t>
    </rPh>
    <rPh sb="49" eb="50">
      <t>ガク</t>
    </rPh>
    <rPh sb="51" eb="53">
      <t>サンシュツ</t>
    </rPh>
    <rPh sb="56" eb="57">
      <t>ガク</t>
    </rPh>
    <rPh sb="65" eb="66">
      <t>エン</t>
    </rPh>
    <rPh sb="66" eb="68">
      <t>ミマン</t>
    </rPh>
    <rPh sb="69" eb="71">
      <t>ハスウ</t>
    </rPh>
    <rPh sb="72" eb="73">
      <t>ショウ</t>
    </rPh>
    <rPh sb="75" eb="77">
      <t>バアイ</t>
    </rPh>
    <rPh sb="83" eb="84">
      <t>キ</t>
    </rPh>
    <rPh sb="85" eb="86">
      <t>ス</t>
    </rPh>
    <phoneticPr fontId="1"/>
  </si>
  <si>
    <r>
      <rPr>
        <sz val="6"/>
        <rFont val="ＭＳ Ｐ明朝"/>
        <family val="1"/>
      </rPr>
      <t>X₁SYX₂182X₃0WX</t>
    </r>
    <r>
      <rPr>
        <sz val="3.5"/>
        <rFont val="ＭＳ Ｐ明朝"/>
        <family val="1"/>
      </rPr>
      <t>5</t>
    </r>
    <r>
      <rPr>
        <sz val="6"/>
        <rFont val="ＭＳ Ｐ明朝"/>
        <family val="1"/>
      </rPr>
      <t>X</t>
    </r>
    <r>
      <rPr>
        <sz val="3.5"/>
        <rFont val="ＭＳ Ｐ明朝"/>
        <family val="1"/>
      </rPr>
      <t>6</t>
    </r>
    <r>
      <rPr>
        <sz val="6"/>
        <rFont val="ＭＳ Ｐ明朝"/>
        <family val="1"/>
      </rPr>
      <t>X</t>
    </r>
    <r>
      <rPr>
        <sz val="3.5"/>
        <rFont val="ＭＳ Ｐ明朝"/>
        <family val="1"/>
      </rPr>
      <t>7</t>
    </r>
    <r>
      <rPr>
        <sz val="6"/>
        <rFont val="ＭＳ Ｐ明朝"/>
        <family val="1"/>
      </rPr>
      <t>X</t>
    </r>
    <r>
      <rPr>
        <sz val="3.5"/>
        <rFont val="ＭＳ Ｐ明朝"/>
        <family val="1"/>
      </rPr>
      <t>8</t>
    </r>
  </si>
  <si>
    <r>
      <rPr>
        <sz val="6"/>
        <rFont val="ＭＳ Ｐ明朝"/>
        <family val="1"/>
      </rPr>
      <t>X₁SYX₂182X₃08X</t>
    </r>
    <r>
      <rPr>
        <sz val="3.5"/>
        <rFont val="ＭＳ Ｐ明朝"/>
        <family val="1"/>
      </rPr>
      <t>5</t>
    </r>
    <r>
      <rPr>
        <sz val="6"/>
        <rFont val="ＭＳ Ｐ明朝"/>
        <family val="1"/>
      </rPr>
      <t>X</t>
    </r>
    <r>
      <rPr>
        <sz val="3.5"/>
        <rFont val="ＭＳ Ｐ明朝"/>
        <family val="1"/>
      </rPr>
      <t>6</t>
    </r>
    <r>
      <rPr>
        <sz val="6"/>
        <rFont val="ＭＳ Ｐ明朝"/>
        <family val="1"/>
      </rPr>
      <t>X</t>
    </r>
    <r>
      <rPr>
        <sz val="3.5"/>
        <rFont val="ＭＳ Ｐ明朝"/>
        <family val="1"/>
      </rPr>
      <t>7</t>
    </r>
    <r>
      <rPr>
        <sz val="6"/>
        <rFont val="ＭＳ Ｐ明朝"/>
        <family val="1"/>
      </rPr>
      <t>X</t>
    </r>
    <r>
      <rPr>
        <sz val="3.5"/>
        <rFont val="ＭＳ Ｐ明朝"/>
        <family val="1"/>
      </rPr>
      <t>8</t>
    </r>
  </si>
  <si>
    <r>
      <rPr>
        <sz val="6"/>
        <rFont val="ＭＳ Ｐ明朝"/>
        <family val="1"/>
      </rPr>
      <t>X₁SYX₂182X₃09X</t>
    </r>
    <r>
      <rPr>
        <sz val="3.5"/>
        <rFont val="ＭＳ Ｐ明朝"/>
        <family val="1"/>
      </rPr>
      <t>5</t>
    </r>
    <r>
      <rPr>
        <sz val="6"/>
        <rFont val="ＭＳ Ｐ明朝"/>
        <family val="1"/>
      </rPr>
      <t>X</t>
    </r>
    <r>
      <rPr>
        <sz val="3.5"/>
        <rFont val="ＭＳ Ｐ明朝"/>
        <family val="1"/>
      </rPr>
      <t>6</t>
    </r>
    <r>
      <rPr>
        <sz val="6"/>
        <rFont val="ＭＳ Ｐ明朝"/>
        <family val="1"/>
      </rPr>
      <t>X</t>
    </r>
    <r>
      <rPr>
        <sz val="3.5"/>
        <rFont val="ＭＳ Ｐ明朝"/>
        <family val="1"/>
      </rPr>
      <t>7</t>
    </r>
    <r>
      <rPr>
        <sz val="6"/>
        <rFont val="ＭＳ Ｐ明朝"/>
        <family val="1"/>
      </rPr>
      <t>X</t>
    </r>
    <r>
      <rPr>
        <sz val="3.5"/>
        <rFont val="ＭＳ Ｐ明朝"/>
        <family val="1"/>
      </rPr>
      <t>8</t>
    </r>
  </si>
  <si>
    <r>
      <rPr>
        <sz val="6"/>
        <rFont val="ＭＳ Ｐ明朝"/>
        <family val="1"/>
      </rPr>
      <t>X₁SYX₂182X₃0UX</t>
    </r>
    <r>
      <rPr>
        <sz val="3.5"/>
        <rFont val="ＭＳ Ｐ明朝"/>
        <family val="1"/>
      </rPr>
      <t>5</t>
    </r>
    <r>
      <rPr>
        <sz val="6"/>
        <rFont val="ＭＳ Ｐ明朝"/>
        <family val="1"/>
      </rPr>
      <t>X</t>
    </r>
    <r>
      <rPr>
        <sz val="3.5"/>
        <rFont val="ＭＳ Ｐ明朝"/>
        <family val="1"/>
      </rPr>
      <t>6</t>
    </r>
    <r>
      <rPr>
        <sz val="6"/>
        <rFont val="ＭＳ Ｐ明朝"/>
        <family val="1"/>
      </rPr>
      <t>X</t>
    </r>
    <r>
      <rPr>
        <sz val="3.5"/>
        <rFont val="ＭＳ Ｐ明朝"/>
        <family val="1"/>
      </rPr>
      <t>7</t>
    </r>
    <r>
      <rPr>
        <sz val="6"/>
        <rFont val="ＭＳ Ｐ明朝"/>
        <family val="1"/>
      </rPr>
      <t>X</t>
    </r>
    <r>
      <rPr>
        <sz val="3.5"/>
        <rFont val="ＭＳ Ｐ明朝"/>
        <family val="1"/>
      </rPr>
      <t>8</t>
    </r>
  </si>
  <si>
    <r>
      <rPr>
        <sz val="6"/>
        <rFont val="ＭＳ Ｐ明朝"/>
        <family val="1"/>
      </rPr>
      <t>X₁SYX₂182X₃0EX</t>
    </r>
    <r>
      <rPr>
        <sz val="3.5"/>
        <rFont val="ＭＳ Ｐ明朝"/>
        <family val="1"/>
      </rPr>
      <t>5</t>
    </r>
    <r>
      <rPr>
        <sz val="6"/>
        <rFont val="ＭＳ Ｐ明朝"/>
        <family val="1"/>
      </rPr>
      <t>X</t>
    </r>
    <r>
      <rPr>
        <sz val="3.5"/>
        <rFont val="ＭＳ Ｐ明朝"/>
        <family val="1"/>
      </rPr>
      <t>6</t>
    </r>
    <r>
      <rPr>
        <sz val="6"/>
        <rFont val="ＭＳ Ｐ明朝"/>
        <family val="1"/>
      </rPr>
      <t>X</t>
    </r>
    <r>
      <rPr>
        <sz val="3.5"/>
        <rFont val="ＭＳ Ｐ明朝"/>
        <family val="1"/>
      </rPr>
      <t>7</t>
    </r>
    <r>
      <rPr>
        <sz val="6"/>
        <rFont val="ＭＳ Ｐ明朝"/>
        <family val="1"/>
      </rPr>
      <t>X</t>
    </r>
    <r>
      <rPr>
        <sz val="3.5"/>
        <rFont val="ＭＳ Ｐ明朝"/>
        <family val="1"/>
      </rPr>
      <t>8</t>
    </r>
  </si>
  <si>
    <r>
      <rPr>
        <sz val="11"/>
        <color theme="1"/>
        <rFont val="游ゴシック"/>
        <family val="1"/>
        <charset val="128"/>
        <scheme val="minor"/>
      </rPr>
      <t>ABB</t>
    </r>
    <r>
      <rPr>
        <sz val="11"/>
        <color theme="1"/>
        <rFont val="游ゴシック"/>
        <family val="3"/>
        <charset val="128"/>
        <scheme val="minor"/>
      </rPr>
      <t>_普通</t>
    </r>
    <rPh sb="4" eb="6">
      <t>フツウ</t>
    </rPh>
    <phoneticPr fontId="1"/>
  </si>
  <si>
    <t>Zerova_普通</t>
    <phoneticPr fontId="39"/>
  </si>
  <si>
    <r>
      <rPr>
        <sz val="11"/>
        <color theme="1"/>
        <rFont val="游ゴシック"/>
        <family val="1"/>
        <charset val="128"/>
        <scheme val="minor"/>
      </rPr>
      <t>クリエイト・プロ</t>
    </r>
    <r>
      <rPr>
        <sz val="11"/>
        <color theme="1"/>
        <rFont val="游ゴシック"/>
        <family val="3"/>
        <charset val="128"/>
        <scheme val="minor"/>
      </rPr>
      <t>_普通</t>
    </r>
    <phoneticPr fontId="1"/>
  </si>
  <si>
    <r>
      <rPr>
        <sz val="11"/>
        <color theme="1"/>
        <rFont val="游ゴシック"/>
        <family val="1"/>
        <charset val="128"/>
        <scheme val="minor"/>
      </rPr>
      <t>デルタ電子</t>
    </r>
    <r>
      <rPr>
        <sz val="11"/>
        <color theme="1"/>
        <rFont val="游ゴシック"/>
        <family val="3"/>
        <charset val="128"/>
        <scheme val="minor"/>
      </rPr>
      <t>_普通</t>
    </r>
    <phoneticPr fontId="1"/>
  </si>
  <si>
    <r>
      <rPr>
        <sz val="11"/>
        <color theme="1"/>
        <rFont val="游ゴシック"/>
        <family val="1"/>
        <charset val="128"/>
        <scheme val="minor"/>
      </rPr>
      <t>パナソニック</t>
    </r>
    <r>
      <rPr>
        <sz val="11"/>
        <color theme="1"/>
        <rFont val="游ゴシック"/>
        <family val="3"/>
        <charset val="128"/>
        <scheme val="minor"/>
      </rPr>
      <t>_普通</t>
    </r>
    <phoneticPr fontId="1"/>
  </si>
  <si>
    <r>
      <rPr>
        <sz val="11"/>
        <color theme="1"/>
        <rFont val="游ゴシック"/>
        <family val="1"/>
        <charset val="128"/>
        <scheme val="minor"/>
      </rPr>
      <t>プラゴ</t>
    </r>
    <r>
      <rPr>
        <sz val="11"/>
        <color theme="1"/>
        <rFont val="游ゴシック"/>
        <family val="3"/>
        <charset val="128"/>
        <scheme val="minor"/>
      </rPr>
      <t>_普通</t>
    </r>
    <phoneticPr fontId="1"/>
  </si>
  <si>
    <r>
      <rPr>
        <sz val="11"/>
        <color theme="1"/>
        <rFont val="游ゴシック"/>
        <family val="1"/>
        <charset val="128"/>
        <scheme val="minor"/>
      </rPr>
      <t>モリテックスチール</t>
    </r>
    <r>
      <rPr>
        <sz val="11"/>
        <color theme="1"/>
        <rFont val="游ゴシック"/>
        <family val="3"/>
        <charset val="128"/>
        <scheme val="minor"/>
      </rPr>
      <t>_普通</t>
    </r>
    <phoneticPr fontId="1"/>
  </si>
  <si>
    <r>
      <rPr>
        <sz val="11"/>
        <color theme="1"/>
        <rFont val="游ゴシック"/>
        <family val="1"/>
        <charset val="128"/>
        <scheme val="minor"/>
      </rPr>
      <t>河村電器産業</t>
    </r>
    <r>
      <rPr>
        <sz val="11"/>
        <color theme="1"/>
        <rFont val="游ゴシック"/>
        <family val="3"/>
        <charset val="128"/>
        <scheme val="minor"/>
      </rPr>
      <t>_普通</t>
    </r>
    <phoneticPr fontId="1"/>
  </si>
  <si>
    <r>
      <rPr>
        <sz val="11"/>
        <color theme="1"/>
        <rFont val="游ゴシック"/>
        <family val="1"/>
        <charset val="128"/>
        <scheme val="minor"/>
      </rPr>
      <t>新電元工業</t>
    </r>
    <r>
      <rPr>
        <sz val="11"/>
        <color theme="1"/>
        <rFont val="游ゴシック"/>
        <family val="3"/>
        <charset val="128"/>
        <scheme val="minor"/>
      </rPr>
      <t>_普通</t>
    </r>
    <phoneticPr fontId="1"/>
  </si>
  <si>
    <r>
      <rPr>
        <sz val="11"/>
        <color theme="1"/>
        <rFont val="游ゴシック"/>
        <family val="1"/>
        <charset val="128"/>
        <scheme val="minor"/>
      </rPr>
      <t>内外電機</t>
    </r>
    <r>
      <rPr>
        <sz val="11"/>
        <color theme="1"/>
        <rFont val="游ゴシック"/>
        <family val="3"/>
        <charset val="128"/>
        <scheme val="minor"/>
      </rPr>
      <t>_普通</t>
    </r>
    <phoneticPr fontId="1"/>
  </si>
  <si>
    <r>
      <rPr>
        <sz val="11"/>
        <color theme="1"/>
        <rFont val="游ゴシック"/>
        <family val="1"/>
        <charset val="128"/>
        <scheme val="minor"/>
      </rPr>
      <t>日東工業</t>
    </r>
    <r>
      <rPr>
        <sz val="11"/>
        <color theme="1"/>
        <rFont val="游ゴシック"/>
        <family val="3"/>
        <charset val="128"/>
        <scheme val="minor"/>
      </rPr>
      <t>_普通</t>
    </r>
    <phoneticPr fontId="1"/>
  </si>
  <si>
    <r>
      <rPr>
        <sz val="11"/>
        <color theme="1"/>
        <rFont val="游ゴシック"/>
        <family val="1"/>
        <charset val="128"/>
        <scheme val="minor"/>
      </rPr>
      <t>日本電気</t>
    </r>
    <r>
      <rPr>
        <sz val="11"/>
        <color theme="1"/>
        <rFont val="游ゴシック"/>
        <family val="3"/>
        <charset val="128"/>
        <scheme val="minor"/>
      </rPr>
      <t>_普通</t>
    </r>
    <phoneticPr fontId="1"/>
  </si>
  <si>
    <r>
      <rPr>
        <sz val="11"/>
        <color theme="1"/>
        <rFont val="游ゴシック"/>
        <family val="1"/>
        <charset val="128"/>
        <scheme val="minor"/>
      </rPr>
      <t>平河ヒューテック</t>
    </r>
    <r>
      <rPr>
        <sz val="11"/>
        <color theme="1"/>
        <rFont val="游ゴシック"/>
        <family val="3"/>
        <charset val="128"/>
        <scheme val="minor"/>
      </rPr>
      <t>_普通</t>
    </r>
    <phoneticPr fontId="1"/>
  </si>
  <si>
    <r>
      <rPr>
        <sz val="11"/>
        <color theme="1"/>
        <rFont val="游ゴシック"/>
        <family val="1"/>
        <charset val="128"/>
        <scheme val="minor"/>
      </rPr>
      <t>東芝ライテック</t>
    </r>
    <r>
      <rPr>
        <sz val="11"/>
        <color theme="1"/>
        <rFont val="游ゴシック"/>
        <family val="3"/>
        <charset val="128"/>
        <scheme val="minor"/>
      </rPr>
      <t>_普通</t>
    </r>
    <phoneticPr fontId="1"/>
  </si>
  <si>
    <r>
      <rPr>
        <sz val="11"/>
        <color theme="1"/>
        <rFont val="游ゴシック"/>
        <family val="1"/>
        <charset val="128"/>
        <scheme val="minor"/>
      </rPr>
      <t>ダックビル</t>
    </r>
    <r>
      <rPr>
        <sz val="11"/>
        <color theme="1"/>
        <rFont val="游ゴシック"/>
        <family val="3"/>
        <charset val="128"/>
        <scheme val="minor"/>
      </rPr>
      <t>_普通</t>
    </r>
    <phoneticPr fontId="1"/>
  </si>
  <si>
    <r>
      <rPr>
        <sz val="11"/>
        <color theme="1"/>
        <rFont val="游ゴシック"/>
        <family val="1"/>
        <charset val="128"/>
        <scheme val="minor"/>
      </rPr>
      <t>日本宅配システム</t>
    </r>
    <r>
      <rPr>
        <sz val="11"/>
        <color theme="1"/>
        <rFont val="游ゴシック"/>
        <family val="3"/>
        <charset val="128"/>
        <scheme val="minor"/>
      </rPr>
      <t>_普通</t>
    </r>
    <phoneticPr fontId="1"/>
  </si>
  <si>
    <t>代  表  理  事　　　堀　 家　　 久　 靖  殿</t>
    <rPh sb="0" eb="1">
      <t>ダイ</t>
    </rPh>
    <rPh sb="3" eb="4">
      <t>オモテ</t>
    </rPh>
    <rPh sb="6" eb="7">
      <t>リ</t>
    </rPh>
    <rPh sb="9" eb="10">
      <t>コト</t>
    </rPh>
    <rPh sb="13" eb="14">
      <t>ホリ</t>
    </rPh>
    <rPh sb="16" eb="17">
      <t>イエ</t>
    </rPh>
    <rPh sb="20" eb="21">
      <t>ヒサシ</t>
    </rPh>
    <rPh sb="23" eb="24">
      <t>ヤスシ</t>
    </rPh>
    <rPh sb="26" eb="27">
      <t>ドノ</t>
    </rPh>
    <phoneticPr fontId="1"/>
  </si>
  <si>
    <t>代  表  理  事　　　堀　 家　　 久　 靖  殿</t>
    <phoneticPr fontId="1"/>
  </si>
  <si>
    <r>
      <rPr>
        <sz val="6"/>
        <rFont val="ＭＳ Ｐ明朝"/>
        <family val="1"/>
      </rPr>
      <t>ABB</t>
    </r>
  </si>
  <si>
    <r>
      <rPr>
        <sz val="6"/>
        <rFont val="ＭＳ Ｐ明朝"/>
        <family val="1"/>
      </rPr>
      <t>150kW以上</t>
    </r>
  </si>
  <si>
    <r>
      <rPr>
        <sz val="6"/>
        <rFont val="ＭＳ Ｐ明朝"/>
        <family val="1"/>
      </rPr>
      <t>Terra 184 JJ</t>
    </r>
  </si>
  <si>
    <r>
      <rPr>
        <sz val="6"/>
        <rFont val="ＭＳ Ｐ明朝"/>
        <family val="1"/>
      </rPr>
      <t>Terra 184 JJ-S</t>
    </r>
  </si>
  <si>
    <r>
      <rPr>
        <sz val="6"/>
        <rFont val="ＭＳ Ｐ明朝"/>
        <family val="1"/>
      </rPr>
      <t>Terra 184 JJ-X</t>
    </r>
  </si>
  <si>
    <r>
      <rPr>
        <sz val="6"/>
        <rFont val="ＭＳ Ｐ明朝"/>
        <family val="1"/>
      </rPr>
      <t>90kW以上150kW未満</t>
    </r>
  </si>
  <si>
    <r>
      <rPr>
        <sz val="6"/>
        <rFont val="ＭＳ Ｐ明朝"/>
        <family val="1"/>
      </rPr>
      <t>Terra 124 JJ</t>
    </r>
  </si>
  <si>
    <r>
      <rPr>
        <sz val="6"/>
        <rFont val="ＭＳ Ｐ明朝"/>
        <family val="1"/>
      </rPr>
      <t>Terra 124 CJ</t>
    </r>
  </si>
  <si>
    <r>
      <rPr>
        <sz val="6"/>
        <rFont val="ＭＳ Ｐ明朝"/>
        <family val="1"/>
      </rPr>
      <t>Terra 184 CJ</t>
    </r>
  </si>
  <si>
    <r>
      <rPr>
        <sz val="6"/>
        <rFont val="ＭＳ Ｐ明朝"/>
        <family val="1"/>
      </rPr>
      <t>Terra 94 CJ</t>
    </r>
  </si>
  <si>
    <r>
      <rPr>
        <sz val="6"/>
        <rFont val="ＭＳ Ｐ明朝"/>
        <family val="1"/>
      </rPr>
      <t>Terra 94 J</t>
    </r>
  </si>
  <si>
    <r>
      <rPr>
        <sz val="6"/>
        <rFont val="ＭＳ Ｐ明朝"/>
        <family val="1"/>
      </rPr>
      <t>Terra HP CJ</t>
    </r>
  </si>
  <si>
    <r>
      <rPr>
        <sz val="6"/>
        <rFont val="ＭＳ Ｐ明朝"/>
        <family val="1"/>
      </rPr>
      <t>CHAEVI</t>
    </r>
  </si>
  <si>
    <r>
      <rPr>
        <sz val="6"/>
        <rFont val="ＭＳ Ｐ明朝"/>
        <family val="1"/>
      </rPr>
      <t>DCV-3FJ180P-I</t>
    </r>
  </si>
  <si>
    <r>
      <rPr>
        <sz val="6"/>
        <rFont val="ＭＳ Ｐ明朝"/>
        <family val="1"/>
      </rPr>
      <t>DCV-3FJ120P-I</t>
    </r>
  </si>
  <si>
    <r>
      <rPr>
        <sz val="6"/>
        <rFont val="ＭＳ Ｐ明朝"/>
        <family val="1"/>
      </rPr>
      <t>DCV-3FJ120P-I2</t>
    </r>
  </si>
  <si>
    <r>
      <rPr>
        <sz val="6"/>
        <rFont val="ＭＳ Ｐ明朝"/>
        <family val="1"/>
      </rPr>
      <t>50kW以上90kW未満</t>
    </r>
  </si>
  <si>
    <r>
      <rPr>
        <sz val="6"/>
        <rFont val="ＭＳ Ｐ明朝"/>
        <family val="1"/>
      </rPr>
      <t>CV-3FC50P-U</t>
    </r>
  </si>
  <si>
    <r>
      <rPr>
        <sz val="6"/>
        <rFont val="ＭＳ Ｐ明朝"/>
        <family val="1"/>
      </rPr>
      <t>CV-3FJ50P-U</t>
    </r>
  </si>
  <si>
    <r>
      <rPr>
        <sz val="6"/>
        <rFont val="ＭＳ Ｐ明朝"/>
        <family val="1"/>
      </rPr>
      <t>eTreego Japan</t>
    </r>
  </si>
  <si>
    <r>
      <rPr>
        <sz val="6"/>
        <rFont val="ＭＳ Ｐ明朝"/>
        <family val="1"/>
      </rPr>
      <t>L3-S120PC2M</t>
    </r>
  </si>
  <si>
    <r>
      <rPr>
        <sz val="6"/>
        <rFont val="ＭＳ Ｐ明朝"/>
        <family val="1"/>
      </rPr>
      <t>L3-S120PC2M-1T</t>
    </r>
  </si>
  <si>
    <r>
      <rPr>
        <sz val="6"/>
        <rFont val="ＭＳ Ｐ明朝"/>
        <family val="1"/>
      </rPr>
      <t>EV モーターズ・ジャパン</t>
    </r>
  </si>
  <si>
    <r>
      <rPr>
        <sz val="6"/>
        <rFont val="ＭＳ Ｐ明朝"/>
        <family val="1"/>
      </rPr>
      <t>ENC-DCL120B-J</t>
    </r>
  </si>
  <si>
    <r>
      <rPr>
        <sz val="6"/>
        <rFont val="ＭＳ Ｐ明朝"/>
        <family val="1"/>
      </rPr>
      <t>ENC-DCL120A-J</t>
    </r>
  </si>
  <si>
    <r>
      <rPr>
        <sz val="6"/>
        <rFont val="ＭＳ Ｐ明朝"/>
        <family val="1"/>
      </rPr>
      <t>ENC-DCL100B-J</t>
    </r>
  </si>
  <si>
    <r>
      <rPr>
        <sz val="6"/>
        <rFont val="ＭＳ Ｐ明朝"/>
        <family val="1"/>
      </rPr>
      <t>ENC-DCL100A-J</t>
    </r>
  </si>
  <si>
    <r>
      <rPr>
        <sz val="6"/>
        <rFont val="ＭＳ Ｐ明朝"/>
        <family val="1"/>
      </rPr>
      <t>ENC-DCL080B-J</t>
    </r>
  </si>
  <si>
    <r>
      <rPr>
        <sz val="6"/>
        <rFont val="ＭＳ Ｐ明朝"/>
        <family val="1"/>
      </rPr>
      <t>ENC-DCL080A-J</t>
    </r>
  </si>
  <si>
    <r>
      <rPr>
        <sz val="6"/>
        <rFont val="ＭＳ Ｐ明朝"/>
        <family val="1"/>
      </rPr>
      <t>ENC-DCL060B-J</t>
    </r>
  </si>
  <si>
    <r>
      <rPr>
        <sz val="6"/>
        <rFont val="ＭＳ Ｐ明朝"/>
        <family val="1"/>
      </rPr>
      <t>ENC-DCL060A-J</t>
    </r>
  </si>
  <si>
    <r>
      <rPr>
        <sz val="6"/>
        <rFont val="ＭＳ Ｐ明朝"/>
        <family val="1"/>
      </rPr>
      <t>10kW以上50kW未満</t>
    </r>
  </si>
  <si>
    <r>
      <rPr>
        <sz val="6"/>
        <rFont val="ＭＳ Ｐ明朝"/>
        <family val="1"/>
      </rPr>
      <t>ENC-DCL040B-J</t>
    </r>
  </si>
  <si>
    <r>
      <rPr>
        <sz val="6"/>
        <rFont val="ＭＳ Ｐ明朝"/>
        <family val="1"/>
      </rPr>
      <t>ENC-DCL040A-J</t>
    </r>
  </si>
  <si>
    <r>
      <rPr>
        <sz val="6"/>
        <rFont val="ＭＳ Ｐ明朝"/>
        <family val="1"/>
      </rPr>
      <t>fantasista</t>
    </r>
  </si>
  <si>
    <r>
      <rPr>
        <sz val="6"/>
        <rFont val="ＭＳ Ｐ明朝"/>
        <family val="1"/>
      </rPr>
      <t>F3JAP180-JJ</t>
    </r>
  </si>
  <si>
    <r>
      <rPr>
        <sz val="6"/>
        <rFont val="ＭＳ Ｐ明朝"/>
        <family val="1"/>
      </rPr>
      <t>F3JAP120-JJ</t>
    </r>
  </si>
  <si>
    <r>
      <rPr>
        <sz val="6"/>
        <rFont val="ＭＳ Ｐ明朝"/>
        <family val="1"/>
      </rPr>
      <t>JFEテクノス</t>
    </r>
  </si>
  <si>
    <r>
      <rPr>
        <sz val="6"/>
        <rFont val="ＭＳ Ｐ明朝"/>
        <family val="1"/>
      </rPr>
      <t>SuperRAPIDAS-SR-AE</t>
    </r>
  </si>
  <si>
    <t>SuperRAPIDAS-SR-AE-DC</t>
    <phoneticPr fontId="39"/>
  </si>
  <si>
    <r>
      <rPr>
        <sz val="6"/>
        <rFont val="ＭＳ Ｐ明朝"/>
        <family val="1"/>
      </rPr>
      <t>SuperRAPIDAS-SR-AGP-DC</t>
    </r>
  </si>
  <si>
    <r>
      <rPr>
        <sz val="6"/>
        <rFont val="ＭＳ Ｐ明朝"/>
        <family val="1"/>
      </rPr>
      <t>SuperRAPIDAS-SR-AP-DC</t>
    </r>
  </si>
  <si>
    <r>
      <rPr>
        <sz val="6"/>
        <rFont val="ＭＳ Ｐ明朝"/>
        <family val="1"/>
      </rPr>
      <t>RAPIDAS-EX55-AE</t>
    </r>
  </si>
  <si>
    <r>
      <rPr>
        <sz val="6"/>
        <rFont val="ＭＳ Ｐ明朝"/>
        <family val="1"/>
      </rPr>
      <t>RAPIDAS-EX55-AGP-DC</t>
    </r>
  </si>
  <si>
    <r>
      <rPr>
        <sz val="6"/>
        <rFont val="ＭＳ Ｐ明朝"/>
        <family val="1"/>
      </rPr>
      <t>RAPIDAS-EX55-AP-DC</t>
    </r>
  </si>
  <si>
    <r>
      <rPr>
        <sz val="6"/>
        <rFont val="ＭＳ Ｐ明朝"/>
        <family val="1"/>
      </rPr>
      <t>RAPIDAS-X-AGP-DC</t>
    </r>
  </si>
  <si>
    <r>
      <rPr>
        <sz val="6"/>
        <rFont val="ＭＳ Ｐ明朝"/>
        <family val="1"/>
      </rPr>
      <t>RAPIDAS-X2-AE-DC</t>
    </r>
  </si>
  <si>
    <r>
      <rPr>
        <sz val="6"/>
        <rFont val="ＭＳ Ｐ明朝"/>
        <family val="1"/>
      </rPr>
      <t>RAPIDAS-X2-AGP-DC</t>
    </r>
  </si>
  <si>
    <r>
      <rPr>
        <sz val="6"/>
        <rFont val="ＭＳ Ｐ明朝"/>
        <family val="1"/>
      </rPr>
      <t>RAPIDAS-X2-AP-DC</t>
    </r>
  </si>
  <si>
    <r>
      <rPr>
        <sz val="6"/>
        <rFont val="ＭＳ Ｐ明朝"/>
        <family val="1"/>
      </rPr>
      <t>ULTRA EV CHARGER</t>
    </r>
  </si>
  <si>
    <r>
      <rPr>
        <sz val="6"/>
        <rFont val="ＭＳ Ｐ明朝"/>
        <family val="1"/>
      </rPr>
      <t>ULTRA180U2</t>
    </r>
  </si>
  <si>
    <r>
      <rPr>
        <sz val="6"/>
        <rFont val="ＭＳ Ｐ明朝"/>
        <family val="1"/>
      </rPr>
      <t>ULTRA120U2</t>
    </r>
  </si>
  <si>
    <r>
      <rPr>
        <sz val="6"/>
        <rFont val="ＭＳ Ｐ明朝"/>
        <family val="1"/>
      </rPr>
      <t>ULTRA90U1</t>
    </r>
  </si>
  <si>
    <r>
      <rPr>
        <sz val="6"/>
        <rFont val="ＭＳ Ｐ明朝"/>
        <family val="1"/>
      </rPr>
      <t>Zerova</t>
    </r>
  </si>
  <si>
    <r>
      <rPr>
        <sz val="6"/>
        <rFont val="ＭＳ Ｐ明朝"/>
        <family val="1"/>
      </rPr>
      <t>DSYJ182K0EXXXX</t>
    </r>
  </si>
  <si>
    <r>
      <rPr>
        <sz val="6"/>
        <rFont val="ＭＳ Ｐ明朝"/>
        <family val="1"/>
      </rPr>
      <t>DSYJ182K0KXXXX</t>
    </r>
  </si>
  <si>
    <r>
      <rPr>
        <sz val="6"/>
        <rFont val="ＭＳ Ｐ明朝"/>
        <family val="1"/>
      </rPr>
      <t>DSYJ182K0UXXXX</t>
    </r>
  </si>
  <si>
    <r>
      <rPr>
        <sz val="6"/>
        <rFont val="ＭＳ Ｐ明朝"/>
        <family val="1"/>
      </rPr>
      <t>SSYJ182K0EXXXX</t>
    </r>
  </si>
  <si>
    <r>
      <rPr>
        <sz val="6"/>
        <rFont val="ＭＳ Ｐ明朝"/>
        <family val="1"/>
      </rPr>
      <t>SSYJ182K0KXXXX</t>
    </r>
  </si>
  <si>
    <r>
      <rPr>
        <sz val="6"/>
        <rFont val="ＭＳ Ｐ明朝"/>
        <family val="1"/>
      </rPr>
      <t>SSYJ182K0UXXXX</t>
    </r>
  </si>
  <si>
    <r>
      <rPr>
        <sz val="6"/>
        <rFont val="ＭＳ Ｐ明朝"/>
        <family val="1"/>
      </rPr>
      <t>X₁SYX₂152W00X₅X₆X₇X₈</t>
    </r>
  </si>
  <si>
    <r>
      <rPr>
        <sz val="6"/>
        <rFont val="ＭＳ Ｐ明朝"/>
        <family val="1"/>
      </rPr>
      <t>X₁SYX₂15200WX₅X₆X₇X₈</t>
    </r>
  </si>
  <si>
    <r>
      <rPr>
        <sz val="6"/>
        <rFont val="ＭＳ Ｐ明朝"/>
        <family val="1"/>
      </rPr>
      <t>X₁SYX₂122X₃0SXXXX</t>
    </r>
  </si>
  <si>
    <r>
      <rPr>
        <sz val="6"/>
        <rFont val="ＭＳ Ｐ明朝"/>
        <family val="1"/>
      </rPr>
      <t>X₁SYX₂122X₃09XXXX</t>
    </r>
  </si>
  <si>
    <r>
      <rPr>
        <sz val="6"/>
        <rFont val="ＭＳ Ｐ明朝"/>
        <family val="1"/>
      </rPr>
      <t>X₁SYX₂122X₃0UXXXX</t>
    </r>
  </si>
  <si>
    <r>
      <rPr>
        <sz val="6"/>
        <rFont val="ＭＳ Ｐ明朝"/>
        <family val="1"/>
      </rPr>
      <t>X₁SYX₂122X₃0EXXXX</t>
    </r>
  </si>
  <si>
    <r>
      <rPr>
        <sz val="6"/>
        <rFont val="ＭＳ Ｐ明朝"/>
        <family val="1"/>
      </rPr>
      <t>X₁SYX₂901X₃0SXXXX</t>
    </r>
  </si>
  <si>
    <r>
      <rPr>
        <sz val="6"/>
        <rFont val="ＭＳ Ｐ明朝"/>
        <family val="1"/>
      </rPr>
      <t>X₁SYX₂901X₃09XXXX</t>
    </r>
  </si>
  <si>
    <r>
      <rPr>
        <sz val="6"/>
        <rFont val="ＭＳ Ｐ明朝"/>
        <family val="1"/>
      </rPr>
      <t>X₁SYX₂901X₃0UXXXX</t>
    </r>
  </si>
  <si>
    <r>
      <rPr>
        <sz val="6"/>
        <rFont val="ＭＳ Ｐ明朝"/>
        <family val="1"/>
      </rPr>
      <t>X₁SYX₂901X₃0EXXXX</t>
    </r>
  </si>
  <si>
    <r>
      <rPr>
        <sz val="6"/>
        <rFont val="ＭＳ Ｐ明朝"/>
        <family val="1"/>
      </rPr>
      <t>DNDJ501J00XXXX</t>
    </r>
  </si>
  <si>
    <r>
      <rPr>
        <sz val="6"/>
        <rFont val="ＭＳ Ｐ明朝"/>
        <family val="1"/>
      </rPr>
      <t>SNDJ501J00XXXX</t>
    </r>
  </si>
  <si>
    <r>
      <rPr>
        <sz val="6"/>
        <rFont val="ＭＳ Ｐ明朝"/>
        <family val="1"/>
      </rPr>
      <t>X₁NFX₂501J00X₅X₆X₇X₈</t>
    </r>
  </si>
  <si>
    <r>
      <rPr>
        <sz val="6"/>
        <rFont val="ＭＳ Ｐ明朝"/>
        <family val="1"/>
      </rPr>
      <t>X₁NFX₂50100JX₅X₆X₇X₈</t>
    </r>
  </si>
  <si>
    <r>
      <rPr>
        <sz val="6"/>
        <rFont val="ＭＳ Ｐ明朝"/>
        <family val="1"/>
      </rPr>
      <t>X₁NFX₂501X₃09X₅X₆X₇X₈</t>
    </r>
  </si>
  <si>
    <r>
      <rPr>
        <sz val="6"/>
        <rFont val="ＭＳ Ｐ明朝"/>
        <family val="1"/>
      </rPr>
      <t>X₁NFX₂501X₃0EX₅X₆X₇X₈</t>
    </r>
  </si>
  <si>
    <r>
      <rPr>
        <sz val="6"/>
        <rFont val="ＭＳ Ｐ明朝"/>
        <family val="1"/>
      </rPr>
      <t>X₁NFX₂501X₃0JX₅X₆X₇X₈</t>
    </r>
  </si>
  <si>
    <r>
      <rPr>
        <sz val="6"/>
        <rFont val="ＭＳ Ｐ明朝"/>
        <family val="1"/>
      </rPr>
      <t>X₁NFX₂501X₃0UX₅X₆X₇X₈</t>
    </r>
  </si>
  <si>
    <r>
      <rPr>
        <sz val="6"/>
        <rFont val="ＭＳ Ｐ明朝"/>
        <family val="1"/>
      </rPr>
      <t>X₁SDX₂501X₃0X₄X₅X₆X₇X₈</t>
    </r>
  </si>
  <si>
    <r>
      <rPr>
        <sz val="6"/>
        <rFont val="ＭＳ Ｐ明朝"/>
        <family val="1"/>
      </rPr>
      <t>アサヒ衛陶</t>
    </r>
  </si>
  <si>
    <r>
      <rPr>
        <sz val="6"/>
        <rFont val="ＭＳ Ｐ明朝"/>
        <family val="1"/>
      </rPr>
      <t>A-QUICK180CH/NACS</t>
    </r>
  </si>
  <si>
    <r>
      <rPr>
        <sz val="6"/>
        <rFont val="ＭＳ Ｐ明朝"/>
        <family val="1"/>
      </rPr>
      <t>AQUICK-QC180R-S</t>
    </r>
  </si>
  <si>
    <r>
      <rPr>
        <sz val="6"/>
        <rFont val="ＭＳ Ｐ明朝"/>
        <family val="1"/>
      </rPr>
      <t>キューヘン</t>
    </r>
  </si>
  <si>
    <r>
      <rPr>
        <sz val="6"/>
        <rFont val="ＭＳ Ｐ明朝"/>
        <family val="1"/>
      </rPr>
      <t>QC180</t>
    </r>
  </si>
  <si>
    <r>
      <rPr>
        <sz val="6"/>
        <rFont val="ＭＳ Ｐ明朝"/>
        <family val="1"/>
      </rPr>
      <t>QC180F</t>
    </r>
  </si>
  <si>
    <r>
      <rPr>
        <sz val="6"/>
        <rFont val="ＭＳ Ｐ明朝"/>
        <family val="1"/>
      </rPr>
      <t>QC120</t>
    </r>
  </si>
  <si>
    <r>
      <rPr>
        <sz val="6"/>
        <rFont val="ＭＳ Ｐ明朝"/>
        <family val="1"/>
      </rPr>
      <t>QC120F</t>
    </r>
  </si>
  <si>
    <r>
      <rPr>
        <sz val="6"/>
        <rFont val="ＭＳ Ｐ明朝"/>
        <family val="1"/>
      </rPr>
      <t>QC120H</t>
    </r>
  </si>
  <si>
    <r>
      <rPr>
        <sz val="6"/>
        <rFont val="ＭＳ Ｐ明朝"/>
        <family val="1"/>
      </rPr>
      <t>QC120MD</t>
    </r>
  </si>
  <si>
    <r>
      <rPr>
        <sz val="6"/>
        <rFont val="ＭＳ Ｐ明朝"/>
        <family val="1"/>
      </rPr>
      <t>QC90</t>
    </r>
  </si>
  <si>
    <r>
      <rPr>
        <sz val="6"/>
        <rFont val="ＭＳ Ｐ明朝"/>
        <family val="1"/>
      </rPr>
      <t>QC50LD</t>
    </r>
  </si>
  <si>
    <r>
      <rPr>
        <sz val="6"/>
        <rFont val="ＭＳ Ｐ明朝"/>
        <family val="1"/>
      </rPr>
      <t>QC50LS</t>
    </r>
  </si>
  <si>
    <r>
      <rPr>
        <sz val="6"/>
        <rFont val="ＭＳ Ｐ明朝"/>
        <family val="1"/>
      </rPr>
      <t>QC50MD</t>
    </r>
  </si>
  <si>
    <r>
      <rPr>
        <sz val="6"/>
        <rFont val="ＭＳ Ｐ明朝"/>
        <family val="1"/>
      </rPr>
      <t>QC50MS</t>
    </r>
  </si>
  <si>
    <r>
      <rPr>
        <sz val="6"/>
        <rFont val="ＭＳ Ｐ明朝"/>
        <family val="1"/>
      </rPr>
      <t>QC30LD</t>
    </r>
  </si>
  <si>
    <r>
      <rPr>
        <sz val="6"/>
        <rFont val="ＭＳ Ｐ明朝"/>
        <family val="1"/>
      </rPr>
      <t>QC30LS</t>
    </r>
  </si>
  <si>
    <r>
      <rPr>
        <sz val="6"/>
        <rFont val="ＭＳ Ｐ明朝"/>
        <family val="1"/>
      </rPr>
      <t>ジゴワッツ</t>
    </r>
  </si>
  <si>
    <r>
      <rPr>
        <sz val="6"/>
        <rFont val="ＭＳ Ｐ明朝"/>
        <family val="1"/>
      </rPr>
      <t>DC120K</t>
    </r>
  </si>
  <si>
    <r>
      <rPr>
        <sz val="6"/>
        <rFont val="ＭＳ Ｐ明朝"/>
        <family val="1"/>
      </rPr>
      <t>DC050K</t>
    </r>
  </si>
  <si>
    <r>
      <rPr>
        <sz val="6"/>
        <rFont val="ＭＳ Ｐ明朝"/>
        <family val="1"/>
      </rPr>
      <t>スターチャージ</t>
    </r>
  </si>
  <si>
    <r>
      <rPr>
        <sz val="6"/>
        <rFont val="ＭＳ Ｐ明朝"/>
        <family val="1"/>
      </rPr>
      <t>DC1800JI042</t>
    </r>
  </si>
  <si>
    <r>
      <rPr>
        <sz val="6"/>
        <rFont val="ＭＳ Ｐ明朝"/>
        <family val="1"/>
      </rPr>
      <t>DC1500JI042</t>
    </r>
  </si>
  <si>
    <r>
      <rPr>
        <sz val="6"/>
        <rFont val="ＭＳ Ｐ明朝"/>
        <family val="1"/>
      </rPr>
      <t>DC1200JI042</t>
    </r>
  </si>
  <si>
    <r>
      <rPr>
        <sz val="6"/>
        <rFont val="ＭＳ Ｐ明朝"/>
        <family val="1"/>
      </rPr>
      <t>DC1200JI04202</t>
    </r>
  </si>
  <si>
    <r>
      <rPr>
        <sz val="6"/>
        <rFont val="ＭＳ Ｐ明朝"/>
        <family val="1"/>
      </rPr>
      <t>DC1200JI238082</t>
    </r>
  </si>
  <si>
    <r>
      <rPr>
        <sz val="6"/>
        <rFont val="ＭＳ Ｐ明朝"/>
        <family val="1"/>
      </rPr>
      <t>DC0900JI042</t>
    </r>
  </si>
  <si>
    <r>
      <rPr>
        <sz val="6"/>
        <rFont val="ＭＳ Ｐ明朝"/>
        <family val="1"/>
      </rPr>
      <t>DC0900JI04202</t>
    </r>
  </si>
  <si>
    <r>
      <rPr>
        <sz val="6"/>
        <rFont val="ＭＳ Ｐ明朝"/>
        <family val="1"/>
      </rPr>
      <t>DC0900JI238082</t>
    </r>
  </si>
  <si>
    <r>
      <rPr>
        <sz val="6"/>
        <rFont val="ＭＳ Ｐ明朝"/>
        <family val="1"/>
      </rPr>
      <t>DC0900JI238452</t>
    </r>
  </si>
  <si>
    <r>
      <rPr>
        <sz val="6"/>
        <rFont val="ＭＳ Ｐ明朝"/>
        <family val="1"/>
      </rPr>
      <t>DC0900JI238462</t>
    </r>
  </si>
  <si>
    <r>
      <rPr>
        <sz val="6"/>
        <rFont val="ＭＳ Ｐ明朝"/>
        <family val="1"/>
      </rPr>
      <t>DC0500JI04202</t>
    </r>
  </si>
  <si>
    <r>
      <rPr>
        <sz val="6"/>
        <rFont val="ＭＳ Ｐ明朝"/>
        <family val="1"/>
      </rPr>
      <t>DC0500JI170052</t>
    </r>
  </si>
  <si>
    <r>
      <rPr>
        <sz val="6"/>
        <rFont val="ＭＳ Ｐ明朝"/>
        <family val="1"/>
      </rPr>
      <t>DC0500JI170062</t>
    </r>
  </si>
  <si>
    <r>
      <rPr>
        <sz val="6"/>
        <rFont val="ＭＳ Ｐ明朝"/>
        <family val="1"/>
      </rPr>
      <t>DC0500JI170072</t>
    </r>
  </si>
  <si>
    <r>
      <rPr>
        <sz val="6"/>
        <rFont val="ＭＳ Ｐ明朝"/>
        <family val="1"/>
      </rPr>
      <t>DC0500JI238052</t>
    </r>
  </si>
  <si>
    <r>
      <rPr>
        <sz val="6"/>
        <rFont val="ＭＳ Ｐ明朝"/>
        <family val="1"/>
      </rPr>
      <t>DC0500JI238062</t>
    </r>
  </si>
  <si>
    <r>
      <rPr>
        <sz val="6"/>
        <rFont val="ＭＳ Ｐ明朝"/>
        <family val="1"/>
      </rPr>
      <t>DC0500JI238072</t>
    </r>
  </si>
  <si>
    <r>
      <rPr>
        <sz val="6"/>
        <rFont val="ＭＳ Ｐ明朝"/>
        <family val="1"/>
      </rPr>
      <t>DC0300JI061</t>
    </r>
  </si>
  <si>
    <r>
      <rPr>
        <sz val="6"/>
        <rFont val="ＭＳ Ｐ明朝"/>
        <family val="1"/>
      </rPr>
      <t>ダイヘン</t>
    </r>
  </si>
  <si>
    <r>
      <rPr>
        <sz val="6"/>
        <rFont val="ＭＳ Ｐ明朝"/>
        <family val="1"/>
      </rPr>
      <t>DQC180</t>
    </r>
  </si>
  <si>
    <r>
      <rPr>
        <sz val="6"/>
        <rFont val="ＭＳ Ｐ明朝"/>
        <family val="1"/>
      </rPr>
      <t>DQC180Ｆ</t>
    </r>
  </si>
  <si>
    <r>
      <rPr>
        <sz val="6"/>
        <rFont val="ＭＳ Ｐ明朝"/>
        <family val="1"/>
      </rPr>
      <t>DQC120</t>
    </r>
  </si>
  <si>
    <r>
      <rPr>
        <sz val="6"/>
        <rFont val="ＭＳ Ｐ明朝"/>
        <family val="1"/>
      </rPr>
      <t>DQC120Ｆ</t>
    </r>
  </si>
  <si>
    <r>
      <rPr>
        <sz val="6"/>
        <rFont val="ＭＳ Ｐ明朝"/>
        <family val="1"/>
      </rPr>
      <t>DQC120H</t>
    </r>
  </si>
  <si>
    <r>
      <rPr>
        <sz val="6"/>
        <rFont val="ＭＳ Ｐ明朝"/>
        <family val="1"/>
      </rPr>
      <t>DQC120MD</t>
    </r>
  </si>
  <si>
    <r>
      <rPr>
        <sz val="6"/>
        <rFont val="ＭＳ Ｐ明朝"/>
        <family val="1"/>
      </rPr>
      <t>DQC090</t>
    </r>
  </si>
  <si>
    <r>
      <rPr>
        <sz val="6"/>
        <rFont val="ＭＳ Ｐ明朝"/>
        <family val="1"/>
      </rPr>
      <t>DQC050ES</t>
    </r>
  </si>
  <si>
    <r>
      <rPr>
        <sz val="6"/>
        <rFont val="ＭＳ Ｐ明朝"/>
        <family val="1"/>
      </rPr>
      <t>DQC050LD</t>
    </r>
  </si>
  <si>
    <r>
      <rPr>
        <sz val="6"/>
        <rFont val="ＭＳ Ｐ明朝"/>
        <family val="1"/>
      </rPr>
      <t>DQC050LS</t>
    </r>
  </si>
  <si>
    <r>
      <rPr>
        <sz val="6"/>
        <rFont val="ＭＳ Ｐ明朝"/>
        <family val="1"/>
      </rPr>
      <t>DQC050MD</t>
    </r>
  </si>
  <si>
    <r>
      <rPr>
        <sz val="6"/>
        <rFont val="ＭＳ Ｐ明朝"/>
        <family val="1"/>
      </rPr>
      <t>DQC050MS</t>
    </r>
  </si>
  <si>
    <r>
      <rPr>
        <sz val="6"/>
        <rFont val="ＭＳ Ｐ明朝"/>
        <family val="1"/>
      </rPr>
      <t>DQC030LD</t>
    </r>
  </si>
  <si>
    <r>
      <rPr>
        <sz val="6"/>
        <rFont val="ＭＳ Ｐ明朝"/>
        <family val="1"/>
      </rPr>
      <t>DQC030LS</t>
    </r>
  </si>
  <si>
    <r>
      <rPr>
        <sz val="6"/>
        <rFont val="ＭＳ Ｐ明朝"/>
        <family val="1"/>
      </rPr>
      <t>デルタ電子</t>
    </r>
  </si>
  <si>
    <r>
      <rPr>
        <sz val="6"/>
        <rFont val="ＭＳ Ｐ明朝"/>
        <family val="1"/>
      </rPr>
      <t>EVHX104XXCBXX</t>
    </r>
  </si>
  <si>
    <r>
      <rPr>
        <sz val="6"/>
        <rFont val="ＭＳ Ｐ明朝"/>
        <family val="1"/>
      </rPr>
      <t>EVHX503XADAXX</t>
    </r>
  </si>
  <si>
    <r>
      <rPr>
        <sz val="6"/>
        <rFont val="ＭＳ Ｐ明朝"/>
        <family val="1"/>
      </rPr>
      <t>EVHX503XCDAXX</t>
    </r>
  </si>
  <si>
    <r>
      <rPr>
        <sz val="6"/>
        <rFont val="ＭＳ Ｐ明朝"/>
        <family val="1"/>
      </rPr>
      <t>EVDJ25JXEXX</t>
    </r>
  </si>
  <si>
    <r>
      <rPr>
        <sz val="6"/>
        <rFont val="ＭＳ Ｐ明朝"/>
        <family val="1"/>
      </rPr>
      <t>デンゲン</t>
    </r>
  </si>
  <si>
    <r>
      <rPr>
        <sz val="6"/>
        <rFont val="ＭＳ Ｐ明朝"/>
        <family val="1"/>
      </rPr>
      <t>DEV-10KW</t>
    </r>
  </si>
  <si>
    <t>テンフィールズファクトリー</t>
    <phoneticPr fontId="39"/>
  </si>
  <si>
    <t>FLASH240CH/NACS-LC</t>
    <phoneticPr fontId="39"/>
  </si>
  <si>
    <r>
      <rPr>
        <sz val="6"/>
        <rFont val="ＭＳ Ｐ明朝"/>
        <family val="1"/>
      </rPr>
      <t>FLASH180CH/NACS</t>
    </r>
  </si>
  <si>
    <r>
      <rPr>
        <sz val="6"/>
        <rFont val="ＭＳ Ｐ明朝"/>
        <family val="1"/>
      </rPr>
      <t>FLASH-QC180R-S</t>
    </r>
  </si>
  <si>
    <r>
      <rPr>
        <sz val="6"/>
        <rFont val="ＭＳ Ｐ明朝"/>
        <family val="1"/>
      </rPr>
      <t>ニチコン</t>
    </r>
  </si>
  <si>
    <r>
      <rPr>
        <sz val="6"/>
        <rFont val="ＭＳ Ｐ明朝"/>
        <family val="1"/>
      </rPr>
      <t>NQM-UCB04P</t>
    </r>
  </si>
  <si>
    <r>
      <rPr>
        <sz val="6"/>
        <rFont val="ＭＳ Ｐ明朝"/>
        <family val="1"/>
      </rPr>
      <t>NQM-UCY04E</t>
    </r>
  </si>
  <si>
    <r>
      <rPr>
        <sz val="6"/>
        <rFont val="ＭＳ Ｐ明朝"/>
        <family val="1"/>
      </rPr>
      <t>NQM-UCY04P</t>
    </r>
  </si>
  <si>
    <r>
      <rPr>
        <sz val="6"/>
        <rFont val="ＭＳ Ｐ明朝"/>
        <family val="1"/>
      </rPr>
      <t>NQD-UCX04P</t>
    </r>
  </si>
  <si>
    <r>
      <rPr>
        <sz val="6"/>
        <rFont val="ＭＳ Ｐ明朝"/>
        <family val="1"/>
      </rPr>
      <t>NQD-UCX04P-H</t>
    </r>
  </si>
  <si>
    <r>
      <rPr>
        <sz val="6"/>
        <rFont val="ＭＳ Ｐ明朝"/>
        <family val="1"/>
      </rPr>
      <t>NQR-UC904P-C660</t>
    </r>
  </si>
  <si>
    <r>
      <rPr>
        <sz val="6"/>
        <rFont val="ＭＳ Ｐ明朝"/>
        <family val="1"/>
      </rPr>
      <t>NQR-UC904P-C651</t>
    </r>
  </si>
  <si>
    <r>
      <rPr>
        <sz val="6"/>
        <rFont val="ＭＳ Ｐ明朝"/>
        <family val="1"/>
      </rPr>
      <t>NQR-UC904P-C642</t>
    </r>
  </si>
  <si>
    <r>
      <rPr>
        <sz val="6"/>
        <rFont val="ＭＳ Ｐ明朝"/>
        <family val="1"/>
      </rPr>
      <t>NQR-UC904P-C633</t>
    </r>
  </si>
  <si>
    <r>
      <rPr>
        <sz val="6"/>
        <rFont val="ＭＳ Ｐ明朝"/>
        <family val="1"/>
      </rPr>
      <t>NQR-UC904P-C624</t>
    </r>
  </si>
  <si>
    <r>
      <rPr>
        <sz val="6"/>
        <rFont val="ＭＳ Ｐ明朝"/>
        <family val="1"/>
      </rPr>
      <t>NQR-UC904P-C615</t>
    </r>
  </si>
  <si>
    <r>
      <rPr>
        <sz val="6"/>
        <rFont val="ＭＳ Ｐ明朝"/>
        <family val="1"/>
      </rPr>
      <t>NQR-UC904P-C606</t>
    </r>
  </si>
  <si>
    <r>
      <rPr>
        <sz val="6"/>
        <rFont val="ＭＳ Ｐ明朝"/>
        <family val="1"/>
      </rPr>
      <t>NQR-UC904P-C550</t>
    </r>
  </si>
  <si>
    <r>
      <rPr>
        <sz val="6"/>
        <rFont val="ＭＳ Ｐ明朝"/>
        <family val="1"/>
      </rPr>
      <t>NQR-UC904P-C541</t>
    </r>
  </si>
  <si>
    <r>
      <rPr>
        <sz val="6"/>
        <rFont val="ＭＳ Ｐ明朝"/>
        <family val="1"/>
      </rPr>
      <t>NQR-UC904P-C532</t>
    </r>
  </si>
  <si>
    <r>
      <rPr>
        <sz val="6"/>
        <rFont val="ＭＳ Ｐ明朝"/>
        <family val="1"/>
      </rPr>
      <t>NQR-UC904P-C523</t>
    </r>
  </si>
  <si>
    <r>
      <rPr>
        <sz val="6"/>
        <rFont val="ＭＳ Ｐ明朝"/>
        <family val="1"/>
      </rPr>
      <t>NQR-UC904P-C514</t>
    </r>
  </si>
  <si>
    <r>
      <rPr>
        <sz val="6"/>
        <rFont val="ＭＳ Ｐ明朝"/>
        <family val="1"/>
      </rPr>
      <t>NQR-UC904P-C505</t>
    </r>
  </si>
  <si>
    <r>
      <rPr>
        <sz val="6"/>
        <rFont val="ＭＳ Ｐ明朝"/>
        <family val="1"/>
      </rPr>
      <t>NQR-UC904P-C440</t>
    </r>
  </si>
  <si>
    <r>
      <rPr>
        <sz val="6"/>
        <rFont val="ＭＳ Ｐ明朝"/>
        <family val="1"/>
      </rPr>
      <t>NQR-UC904P-C431</t>
    </r>
  </si>
  <si>
    <r>
      <rPr>
        <sz val="6"/>
        <rFont val="ＭＳ Ｐ明朝"/>
        <family val="1"/>
      </rPr>
      <t>NQR-UC904P-C422</t>
    </r>
  </si>
  <si>
    <r>
      <rPr>
        <sz val="6"/>
        <rFont val="ＭＳ Ｐ明朝"/>
        <family val="1"/>
      </rPr>
      <t>NQR-UC904P-C413</t>
    </r>
  </si>
  <si>
    <r>
      <rPr>
        <sz val="6"/>
        <rFont val="ＭＳ Ｐ明朝"/>
        <family val="1"/>
      </rPr>
      <t>NQR-UC904P-C404</t>
    </r>
  </si>
  <si>
    <r>
      <rPr>
        <sz val="6"/>
        <rFont val="ＭＳ Ｐ明朝"/>
        <family val="1"/>
      </rPr>
      <t>NQR-UC904P-C330</t>
    </r>
  </si>
  <si>
    <r>
      <rPr>
        <sz val="6"/>
        <rFont val="ＭＳ Ｐ明朝"/>
        <family val="1"/>
      </rPr>
      <t>NQR-UC904P-C321</t>
    </r>
  </si>
  <si>
    <r>
      <rPr>
        <sz val="6"/>
        <rFont val="ＭＳ Ｐ明朝"/>
        <family val="1"/>
      </rPr>
      <t>NQR-UC904P-C312</t>
    </r>
  </si>
  <si>
    <r>
      <rPr>
        <sz val="6"/>
        <rFont val="ＭＳ Ｐ明朝"/>
        <family val="1"/>
      </rPr>
      <t>NQR-UC904P-C303</t>
    </r>
  </si>
  <si>
    <r>
      <rPr>
        <sz val="6"/>
        <rFont val="ＭＳ Ｐ明朝"/>
        <family val="1"/>
      </rPr>
      <t>NQR-UC904P-C220</t>
    </r>
  </si>
  <si>
    <r>
      <rPr>
        <sz val="6"/>
        <rFont val="ＭＳ Ｐ明朝"/>
        <family val="1"/>
      </rPr>
      <t>NQR-UC904P-C211</t>
    </r>
  </si>
  <si>
    <r>
      <rPr>
        <sz val="6"/>
        <rFont val="ＭＳ Ｐ明朝"/>
        <family val="1"/>
      </rPr>
      <t>NQR-UC904P-C202</t>
    </r>
  </si>
  <si>
    <r>
      <rPr>
        <sz val="6"/>
        <rFont val="ＭＳ Ｐ明朝"/>
        <family val="1"/>
      </rPr>
      <t>NQR-UC904P-C110</t>
    </r>
  </si>
  <si>
    <r>
      <rPr>
        <sz val="6"/>
        <rFont val="ＭＳ Ｐ明朝"/>
        <family val="1"/>
      </rPr>
      <t>NQR-UC904P-C101</t>
    </r>
  </si>
  <si>
    <r>
      <rPr>
        <sz val="6"/>
        <rFont val="ＭＳ Ｐ明朝"/>
        <family val="1"/>
      </rPr>
      <t>NQR-UC904P-H660</t>
    </r>
  </si>
  <si>
    <r>
      <rPr>
        <sz val="6"/>
        <rFont val="ＭＳ Ｐ明朝"/>
        <family val="1"/>
      </rPr>
      <t>NQR-UC904P-H651</t>
    </r>
  </si>
  <si>
    <r>
      <rPr>
        <sz val="6"/>
        <rFont val="ＭＳ Ｐ明朝"/>
        <family val="1"/>
      </rPr>
      <t>NQR-UC904P-H642</t>
    </r>
  </si>
  <si>
    <r>
      <rPr>
        <sz val="6"/>
        <rFont val="ＭＳ Ｐ明朝"/>
        <family val="1"/>
      </rPr>
      <t>NQR-UC904P-H633</t>
    </r>
  </si>
  <si>
    <r>
      <rPr>
        <sz val="6"/>
        <rFont val="ＭＳ Ｐ明朝"/>
        <family val="1"/>
      </rPr>
      <t>NQR-UC904P-H624</t>
    </r>
  </si>
  <si>
    <r>
      <rPr>
        <sz val="6"/>
        <rFont val="ＭＳ Ｐ明朝"/>
        <family val="1"/>
      </rPr>
      <t>NQR-UC904P-H615</t>
    </r>
  </si>
  <si>
    <r>
      <rPr>
        <sz val="6"/>
        <rFont val="ＭＳ Ｐ明朝"/>
        <family val="1"/>
      </rPr>
      <t>NQR-UC904P-H606</t>
    </r>
  </si>
  <si>
    <r>
      <rPr>
        <sz val="6"/>
        <rFont val="ＭＳ Ｐ明朝"/>
        <family val="1"/>
      </rPr>
      <t>NQR-UC904P-H550</t>
    </r>
  </si>
  <si>
    <r>
      <rPr>
        <sz val="6"/>
        <rFont val="ＭＳ Ｐ明朝"/>
        <family val="1"/>
      </rPr>
      <t>NQR-UC904P-H541</t>
    </r>
  </si>
  <si>
    <r>
      <rPr>
        <sz val="6"/>
        <rFont val="ＭＳ Ｐ明朝"/>
        <family val="1"/>
      </rPr>
      <t>NQR-UC904P-H532</t>
    </r>
  </si>
  <si>
    <r>
      <rPr>
        <sz val="6"/>
        <rFont val="ＭＳ Ｐ明朝"/>
        <family val="1"/>
      </rPr>
      <t>NQR-UC904P-H523</t>
    </r>
  </si>
  <si>
    <r>
      <rPr>
        <sz val="6"/>
        <rFont val="ＭＳ Ｐ明朝"/>
        <family val="1"/>
      </rPr>
      <t>NQR-UC904P-H514</t>
    </r>
  </si>
  <si>
    <r>
      <rPr>
        <sz val="6"/>
        <rFont val="ＭＳ Ｐ明朝"/>
        <family val="1"/>
      </rPr>
      <t>NQR-UC904P-H505</t>
    </r>
  </si>
  <si>
    <r>
      <rPr>
        <sz val="6"/>
        <rFont val="ＭＳ Ｐ明朝"/>
        <family val="1"/>
      </rPr>
      <t>NQR-UC904P-H440</t>
    </r>
  </si>
  <si>
    <r>
      <rPr>
        <sz val="6"/>
        <rFont val="ＭＳ Ｐ明朝"/>
        <family val="1"/>
      </rPr>
      <t>NQR-UC904P-H431</t>
    </r>
  </si>
  <si>
    <r>
      <rPr>
        <sz val="6"/>
        <rFont val="ＭＳ Ｐ明朝"/>
        <family val="1"/>
      </rPr>
      <t>NQR-UC904P-H422</t>
    </r>
  </si>
  <si>
    <r>
      <rPr>
        <sz val="6"/>
        <rFont val="ＭＳ Ｐ明朝"/>
        <family val="1"/>
      </rPr>
      <t>NQR-UC904P-H413</t>
    </r>
  </si>
  <si>
    <r>
      <rPr>
        <sz val="6"/>
        <rFont val="ＭＳ Ｐ明朝"/>
        <family val="1"/>
      </rPr>
      <t>NQR-UC904P-H404</t>
    </r>
  </si>
  <si>
    <r>
      <rPr>
        <sz val="6"/>
        <rFont val="ＭＳ Ｐ明朝"/>
        <family val="1"/>
      </rPr>
      <t>NQR-UC904P-H330</t>
    </r>
  </si>
  <si>
    <r>
      <rPr>
        <sz val="6"/>
        <rFont val="ＭＳ Ｐ明朝"/>
        <family val="1"/>
      </rPr>
      <t>NQR-UC904P-H321</t>
    </r>
  </si>
  <si>
    <r>
      <rPr>
        <sz val="6"/>
        <rFont val="ＭＳ Ｐ明朝"/>
        <family val="1"/>
      </rPr>
      <t>NQR-UC904P-H312</t>
    </r>
  </si>
  <si>
    <r>
      <rPr>
        <sz val="6"/>
        <rFont val="ＭＳ Ｐ明朝"/>
        <family val="1"/>
      </rPr>
      <t>NQR-UC904P-H303</t>
    </r>
  </si>
  <si>
    <r>
      <rPr>
        <sz val="6"/>
        <rFont val="ＭＳ Ｐ明朝"/>
        <family val="1"/>
      </rPr>
      <t>NQR-UC904P-H220</t>
    </r>
  </si>
  <si>
    <r>
      <rPr>
        <sz val="6"/>
        <rFont val="ＭＳ Ｐ明朝"/>
        <family val="1"/>
      </rPr>
      <t>NQR-UC904P-H211</t>
    </r>
  </si>
  <si>
    <r>
      <rPr>
        <sz val="6"/>
        <rFont val="ＭＳ Ｐ明朝"/>
        <family val="1"/>
      </rPr>
      <t>NQR-UC904P-H202</t>
    </r>
  </si>
  <si>
    <r>
      <rPr>
        <sz val="6"/>
        <rFont val="ＭＳ Ｐ明朝"/>
        <family val="1"/>
      </rPr>
      <t>NQR-UC904P-H110</t>
    </r>
  </si>
  <si>
    <r>
      <rPr>
        <sz val="6"/>
        <rFont val="ＭＳ Ｐ明朝"/>
        <family val="1"/>
      </rPr>
      <t>NQR-UC904P-H101</t>
    </r>
  </si>
  <si>
    <r>
      <rPr>
        <sz val="6"/>
        <rFont val="ＭＳ Ｐ明朝"/>
        <family val="1"/>
      </rPr>
      <t>NQR-UC904P-C6W</t>
    </r>
  </si>
  <si>
    <r>
      <rPr>
        <sz val="6"/>
        <rFont val="ＭＳ Ｐ明朝"/>
        <family val="1"/>
      </rPr>
      <t>NQR-UC904P-C5W</t>
    </r>
  </si>
  <si>
    <r>
      <rPr>
        <sz val="6"/>
        <rFont val="ＭＳ Ｐ明朝"/>
        <family val="1"/>
      </rPr>
      <t>NQR-UC904P-C4W</t>
    </r>
  </si>
  <si>
    <r>
      <rPr>
        <sz val="6"/>
        <rFont val="ＭＳ Ｐ明朝"/>
        <family val="1"/>
      </rPr>
      <t>NQR-UC904P-C3W</t>
    </r>
  </si>
  <si>
    <r>
      <rPr>
        <sz val="6"/>
        <rFont val="ＭＳ Ｐ明朝"/>
        <family val="1"/>
      </rPr>
      <t>NQR-UC904P-C2W</t>
    </r>
  </si>
  <si>
    <r>
      <rPr>
        <sz val="6"/>
        <rFont val="ＭＳ Ｐ明朝"/>
        <family val="1"/>
      </rPr>
      <t>NQR-UC904P-C1W</t>
    </r>
  </si>
  <si>
    <r>
      <rPr>
        <sz val="6"/>
        <rFont val="ＭＳ Ｐ明朝"/>
        <family val="1"/>
      </rPr>
      <t>NQR-UC904P-H6W</t>
    </r>
  </si>
  <si>
    <r>
      <rPr>
        <sz val="6"/>
        <rFont val="ＭＳ Ｐ明朝"/>
        <family val="1"/>
      </rPr>
      <t>NQR-UC904P-H5W</t>
    </r>
  </si>
  <si>
    <r>
      <rPr>
        <sz val="6"/>
        <rFont val="ＭＳ Ｐ明朝"/>
        <family val="1"/>
      </rPr>
      <t>NQR-UC904P-H4W</t>
    </r>
  </si>
  <si>
    <r>
      <rPr>
        <sz val="6"/>
        <rFont val="ＭＳ Ｐ明朝"/>
        <family val="1"/>
      </rPr>
      <t>NQR-UC904P-H3W</t>
    </r>
  </si>
  <si>
    <r>
      <rPr>
        <sz val="6"/>
        <rFont val="ＭＳ Ｐ明朝"/>
        <family val="1"/>
      </rPr>
      <t>NQR-UC904P-H2W</t>
    </r>
  </si>
  <si>
    <r>
      <rPr>
        <sz val="6"/>
        <rFont val="ＭＳ Ｐ明朝"/>
        <family val="1"/>
      </rPr>
      <t>NQR-UC904P-H1W</t>
    </r>
  </si>
  <si>
    <r>
      <rPr>
        <sz val="6"/>
        <rFont val="ＭＳ Ｐ明朝"/>
        <family val="1"/>
      </rPr>
      <t>NQC-TC5030</t>
    </r>
  </si>
  <si>
    <r>
      <rPr>
        <sz val="6"/>
        <rFont val="ＭＳ Ｐ明朝"/>
        <family val="1"/>
      </rPr>
      <t>NQC-TC5030-C</t>
    </r>
  </si>
  <si>
    <r>
      <rPr>
        <sz val="6"/>
        <rFont val="ＭＳ Ｐ明朝"/>
        <family val="1"/>
      </rPr>
      <t>NQC-TC503E</t>
    </r>
  </si>
  <si>
    <r>
      <rPr>
        <sz val="6"/>
        <rFont val="ＭＳ Ｐ明朝"/>
        <family val="1"/>
      </rPr>
      <t>NQC-TC503E-C</t>
    </r>
  </si>
  <si>
    <r>
      <rPr>
        <sz val="6"/>
        <rFont val="ＭＳ Ｐ明朝"/>
        <family val="1"/>
      </rPr>
      <t>NQC-TC503U</t>
    </r>
  </si>
  <si>
    <r>
      <rPr>
        <sz val="6"/>
        <rFont val="ＭＳ Ｐ明朝"/>
        <family val="1"/>
      </rPr>
      <t>NQC-TC503U-C</t>
    </r>
  </si>
  <si>
    <r>
      <rPr>
        <sz val="6"/>
        <rFont val="ＭＳ Ｐ明朝"/>
        <family val="1"/>
      </rPr>
      <t>NQC-TC504A</t>
    </r>
  </si>
  <si>
    <r>
      <rPr>
        <sz val="6"/>
        <rFont val="ＭＳ Ｐ明朝"/>
        <family val="1"/>
      </rPr>
      <t>NQC-TC504A-H</t>
    </r>
  </si>
  <si>
    <r>
      <rPr>
        <sz val="6"/>
        <rFont val="ＭＳ Ｐ明朝"/>
        <family val="1"/>
      </rPr>
      <t>NQC-TC504C</t>
    </r>
  </si>
  <si>
    <t>50kW以上90kW未満</t>
  </si>
  <si>
    <r>
      <rPr>
        <sz val="6"/>
        <rFont val="ＭＳ Ｐ明朝"/>
        <family val="1"/>
      </rPr>
      <t>NQC-TC504C-H</t>
    </r>
  </si>
  <si>
    <r>
      <rPr>
        <sz val="6"/>
        <rFont val="ＭＳ Ｐ明朝"/>
        <family val="1"/>
      </rPr>
      <t>NQC-TC504P</t>
    </r>
  </si>
  <si>
    <r>
      <rPr>
        <sz val="6"/>
        <rFont val="ＭＳ Ｐ明朝"/>
        <family val="1"/>
      </rPr>
      <t>NQC-TC504P-H</t>
    </r>
  </si>
  <si>
    <r>
      <rPr>
        <sz val="6"/>
        <rFont val="ＭＳ Ｐ明朝"/>
        <family val="1"/>
      </rPr>
      <t>NQC-TC3530</t>
    </r>
  </si>
  <si>
    <r>
      <rPr>
        <sz val="6"/>
        <rFont val="ＭＳ Ｐ明朝"/>
        <family val="1"/>
      </rPr>
      <t>NQC-TC3530-C</t>
    </r>
  </si>
  <si>
    <r>
      <rPr>
        <sz val="6"/>
        <rFont val="ＭＳ Ｐ明朝"/>
        <family val="1"/>
      </rPr>
      <t>NQC-TC353E</t>
    </r>
  </si>
  <si>
    <r>
      <rPr>
        <sz val="6"/>
        <rFont val="ＭＳ Ｐ明朝"/>
        <family val="1"/>
      </rPr>
      <t>NQC-TC353E-C</t>
    </r>
  </si>
  <si>
    <r>
      <rPr>
        <sz val="6"/>
        <rFont val="ＭＳ Ｐ明朝"/>
        <family val="1"/>
      </rPr>
      <t>NQC-TC353U</t>
    </r>
  </si>
  <si>
    <r>
      <rPr>
        <sz val="6"/>
        <rFont val="ＭＳ Ｐ明朝"/>
        <family val="1"/>
      </rPr>
      <t>NQC-TC353U-C</t>
    </r>
  </si>
  <si>
    <r>
      <rPr>
        <sz val="6"/>
        <rFont val="ＭＳ Ｐ明朝"/>
        <family val="1"/>
      </rPr>
      <t>NQC-SC2530</t>
    </r>
  </si>
  <si>
    <r>
      <rPr>
        <sz val="6"/>
        <rFont val="ＭＳ Ｐ明朝"/>
        <family val="1"/>
      </rPr>
      <t>NQC-SC2530-C</t>
    </r>
  </si>
  <si>
    <r>
      <rPr>
        <sz val="6"/>
        <rFont val="ＭＳ Ｐ明朝"/>
        <family val="1"/>
      </rPr>
      <t>NQC-SC253E</t>
    </r>
  </si>
  <si>
    <r>
      <rPr>
        <sz val="6"/>
        <rFont val="ＭＳ Ｐ明朝"/>
        <family val="1"/>
      </rPr>
      <t>NQC-SC253E-C</t>
    </r>
  </si>
  <si>
    <r>
      <rPr>
        <sz val="6"/>
        <rFont val="ＭＳ Ｐ明朝"/>
        <family val="1"/>
      </rPr>
      <t>NQC-SC253U</t>
    </r>
  </si>
  <si>
    <r>
      <rPr>
        <sz val="6"/>
        <rFont val="ＭＳ Ｐ明朝"/>
        <family val="1"/>
      </rPr>
      <t>NQC-SC253U-C</t>
    </r>
  </si>
  <si>
    <r>
      <rPr>
        <sz val="6"/>
        <rFont val="ＭＳ Ｐ明朝"/>
        <family val="1"/>
      </rPr>
      <t>NQC-TC2530</t>
    </r>
  </si>
  <si>
    <r>
      <rPr>
        <sz val="6"/>
        <rFont val="ＭＳ Ｐ明朝"/>
        <family val="1"/>
      </rPr>
      <t>NQC-TC2530-C</t>
    </r>
  </si>
  <si>
    <r>
      <rPr>
        <sz val="6"/>
        <rFont val="ＭＳ Ｐ明朝"/>
        <family val="1"/>
      </rPr>
      <t>NQC-TC253E</t>
    </r>
  </si>
  <si>
    <r>
      <rPr>
        <sz val="6"/>
        <rFont val="ＭＳ Ｐ明朝"/>
        <family val="1"/>
      </rPr>
      <t>NQC-TC253E-C</t>
    </r>
  </si>
  <si>
    <r>
      <rPr>
        <sz val="6"/>
        <rFont val="ＭＳ Ｐ明朝"/>
        <family val="1"/>
      </rPr>
      <t>NQC-TC253U</t>
    </r>
  </si>
  <si>
    <r>
      <rPr>
        <sz val="6"/>
        <rFont val="ＭＳ Ｐ明朝"/>
        <family val="1"/>
      </rPr>
      <t>NQC-TC253U-C</t>
    </r>
  </si>
  <si>
    <r>
      <rPr>
        <sz val="6"/>
        <rFont val="ＭＳ Ｐ明朝"/>
        <family val="1"/>
      </rPr>
      <t>日発販売</t>
    </r>
  </si>
  <si>
    <r>
      <rPr>
        <sz val="6"/>
        <rFont val="ＭＳ Ｐ明朝"/>
        <family val="1"/>
      </rPr>
      <t>EXP20K5-FSW-C5</t>
    </r>
  </si>
  <si>
    <r>
      <rPr>
        <sz val="6"/>
        <rFont val="ＭＳ Ｐ明朝"/>
        <family val="1"/>
      </rPr>
      <t>ハセテック</t>
    </r>
  </si>
  <si>
    <r>
      <rPr>
        <sz val="6"/>
        <rFont val="ＭＳ Ｐ明朝"/>
        <family val="1"/>
      </rPr>
      <t>SC05-3P3W</t>
    </r>
  </si>
  <si>
    <r>
      <rPr>
        <sz val="6"/>
        <rFont val="ＭＳ Ｐ明朝"/>
        <family val="1"/>
      </rPr>
      <t>SC05-3P3W-A</t>
    </r>
  </si>
  <si>
    <r>
      <rPr>
        <sz val="6"/>
        <rFont val="ＭＳ Ｐ明朝"/>
        <family val="1"/>
      </rPr>
      <t>SC05-3P3W-EN</t>
    </r>
  </si>
  <si>
    <r>
      <rPr>
        <sz val="6"/>
        <rFont val="ＭＳ Ｐ明朝"/>
        <family val="1"/>
      </rPr>
      <t>SC03-3P3W</t>
    </r>
  </si>
  <si>
    <r>
      <rPr>
        <sz val="6"/>
        <rFont val="ＭＳ Ｐ明朝"/>
        <family val="1"/>
      </rPr>
      <t>SC03-3P3W-A</t>
    </r>
  </si>
  <si>
    <r>
      <rPr>
        <sz val="6"/>
        <rFont val="ＭＳ Ｐ明朝"/>
        <family val="1"/>
      </rPr>
      <t>SC03-3P3W-EN</t>
    </r>
  </si>
  <si>
    <r>
      <rPr>
        <sz val="6"/>
        <rFont val="ＭＳ Ｐ明朝"/>
        <family val="1"/>
      </rPr>
      <t>パワーエックス</t>
    </r>
  </si>
  <si>
    <r>
      <rPr>
        <sz val="6"/>
        <rFont val="ＭＳ Ｐ明朝"/>
        <family val="1"/>
      </rPr>
      <t>HC0358</t>
    </r>
  </si>
  <si>
    <r>
      <rPr>
        <sz val="6"/>
        <rFont val="ＭＳ Ｐ明朝"/>
        <family val="1"/>
      </rPr>
      <t>HC0179</t>
    </r>
  </si>
  <si>
    <r>
      <rPr>
        <sz val="6"/>
        <rFont val="ＭＳ Ｐ明朝"/>
        <family val="1"/>
      </rPr>
      <t>新電元工業</t>
    </r>
  </si>
  <si>
    <r>
      <rPr>
        <sz val="6"/>
        <rFont val="ＭＳ Ｐ明朝"/>
        <family val="1"/>
      </rPr>
      <t>SDQC2F150UT4415-BM</t>
    </r>
  </si>
  <si>
    <r>
      <rPr>
        <sz val="6"/>
        <rFont val="ＭＳ Ｐ明朝"/>
        <family val="1"/>
      </rPr>
      <t>SDQC2F150UT4415-BMSA</t>
    </r>
  </si>
  <si>
    <r>
      <rPr>
        <sz val="6"/>
        <rFont val="ＭＳ Ｐ明朝"/>
        <family val="1"/>
      </rPr>
      <t>SDQC2F150XT4415-BM</t>
    </r>
  </si>
  <si>
    <r>
      <rPr>
        <sz val="6"/>
        <rFont val="ＭＳ Ｐ明朝"/>
        <family val="1"/>
      </rPr>
      <t>SDQC2F90ST4415</t>
    </r>
  </si>
  <si>
    <r>
      <rPr>
        <sz val="6"/>
        <rFont val="ＭＳ Ｐ明朝"/>
        <family val="1"/>
      </rPr>
      <t>SDQC2F90ST4415-M</t>
    </r>
  </si>
  <si>
    <r>
      <rPr>
        <sz val="6"/>
        <rFont val="ＭＳ Ｐ明朝"/>
        <family val="1"/>
      </rPr>
      <t>SDQC2F90UT4415</t>
    </r>
  </si>
  <si>
    <r>
      <rPr>
        <sz val="6"/>
        <rFont val="ＭＳ Ｐ明朝"/>
        <family val="1"/>
      </rPr>
      <t>SDQC2F90UT4415-M</t>
    </r>
  </si>
  <si>
    <r>
      <rPr>
        <sz val="6"/>
        <rFont val="ＭＳ Ｐ明朝"/>
        <family val="1"/>
      </rPr>
      <t>SDQC2F90XT4415</t>
    </r>
  </si>
  <si>
    <r>
      <rPr>
        <sz val="6"/>
        <rFont val="ＭＳ Ｐ明朝"/>
        <family val="1"/>
      </rPr>
      <t>SDQC2F90XT4415-M</t>
    </r>
  </si>
  <si>
    <r>
      <rPr>
        <sz val="6"/>
        <rFont val="ＭＳ Ｐ明朝"/>
        <family val="1"/>
      </rPr>
      <t>SDQC2F90XT4415-MBMH</t>
    </r>
  </si>
  <si>
    <r>
      <rPr>
        <sz val="6"/>
        <rFont val="ＭＳ Ｐ明朝"/>
        <family val="1"/>
      </rPr>
      <t>SDQC2F90XT4415-MBMS</t>
    </r>
  </si>
  <si>
    <r>
      <rPr>
        <sz val="6"/>
        <rFont val="ＭＳ Ｐ明朝"/>
        <family val="1"/>
      </rPr>
      <t>SDQC2F60UT3210-M</t>
    </r>
  </si>
  <si>
    <r>
      <rPr>
        <sz val="6"/>
        <rFont val="ＭＳ Ｐ明朝"/>
        <family val="1"/>
      </rPr>
      <t>SDQC2F60UT3210-MSA</t>
    </r>
  </si>
  <si>
    <r>
      <rPr>
        <sz val="6"/>
        <rFont val="ＭＳ Ｐ明朝"/>
        <family val="1"/>
      </rPr>
      <t>SDQC2F50XT3200</t>
    </r>
  </si>
  <si>
    <r>
      <rPr>
        <sz val="6"/>
        <rFont val="ＭＳ Ｐ明朝"/>
        <family val="1"/>
      </rPr>
      <t>SDQC2F50XT3200-0</t>
    </r>
  </si>
  <si>
    <r>
      <rPr>
        <sz val="6"/>
        <rFont val="ＭＳ Ｐ明朝"/>
        <family val="1"/>
      </rPr>
      <t>SDQC2F50XT3200-SF</t>
    </r>
  </si>
  <si>
    <r>
      <rPr>
        <sz val="6"/>
        <rFont val="ＭＳ Ｐ明朝"/>
        <family val="1"/>
      </rPr>
      <t>SDQC2F50XT3200-SF0</t>
    </r>
  </si>
  <si>
    <r>
      <rPr>
        <sz val="6"/>
        <rFont val="ＭＳ Ｐ明朝"/>
        <family val="1"/>
      </rPr>
      <t>SDQC2F60UT3210-MLV</t>
    </r>
  </si>
  <si>
    <r>
      <rPr>
        <sz val="6"/>
        <rFont val="ＭＳ Ｐ明朝"/>
        <family val="1"/>
      </rPr>
      <t>SDQC2F60UT3210-MLVSA</t>
    </r>
  </si>
  <si>
    <r>
      <rPr>
        <sz val="6"/>
        <rFont val="ＭＳ Ｐ明朝"/>
        <family val="1"/>
      </rPr>
      <t>東光高岳</t>
    </r>
  </si>
  <si>
    <t>HFR1-400B13</t>
    <phoneticPr fontId="39"/>
  </si>
  <si>
    <r>
      <rPr>
        <sz val="6"/>
        <rFont val="ＭＳ Ｐ明朝"/>
        <family val="1"/>
      </rPr>
      <t>HFR1-150B12-A8</t>
    </r>
  </si>
  <si>
    <r>
      <rPr>
        <sz val="6"/>
        <rFont val="ＭＳ Ｐ明朝"/>
        <family val="1"/>
      </rPr>
      <t>HFR1-120B10-A1</t>
    </r>
  </si>
  <si>
    <r>
      <rPr>
        <sz val="6"/>
        <rFont val="ＭＳ Ｐ明朝"/>
        <family val="1"/>
      </rPr>
      <t>HFR1-120B10-A7</t>
    </r>
  </si>
  <si>
    <r>
      <rPr>
        <sz val="6"/>
        <rFont val="ＭＳ Ｐ明朝"/>
        <family val="1"/>
      </rPr>
      <t>HFR1-120B10-A8</t>
    </r>
  </si>
  <si>
    <r>
      <rPr>
        <sz val="6"/>
        <rFont val="ＭＳ Ｐ明朝"/>
        <family val="1"/>
      </rPr>
      <t>HFR1-50B9</t>
    </r>
  </si>
  <si>
    <r>
      <rPr>
        <sz val="6"/>
        <rFont val="ＭＳ Ｐ明朝"/>
        <family val="1"/>
      </rPr>
      <t>HFR1-50B9-A1</t>
    </r>
  </si>
  <si>
    <r>
      <rPr>
        <sz val="6"/>
        <rFont val="ＭＳ Ｐ明朝"/>
        <family val="1"/>
      </rPr>
      <t>HFR1-50B9-A2</t>
    </r>
  </si>
  <si>
    <r>
      <rPr>
        <sz val="6"/>
        <rFont val="ＭＳ Ｐ明朝"/>
        <family val="1"/>
      </rPr>
      <t>HFR1-50B9-A7</t>
    </r>
  </si>
  <si>
    <r>
      <rPr>
        <sz val="6"/>
        <rFont val="ＭＳ Ｐ明朝"/>
        <family val="1"/>
      </rPr>
      <t>HFR1-50B9-A8</t>
    </r>
  </si>
  <si>
    <r>
      <rPr>
        <sz val="6"/>
        <rFont val="ＭＳ Ｐ明朝"/>
        <family val="1"/>
      </rPr>
      <t>HFR1-30B9</t>
    </r>
  </si>
  <si>
    <r>
      <rPr>
        <sz val="6"/>
        <rFont val="ＭＳ Ｐ明朝"/>
        <family val="1"/>
      </rPr>
      <t>HFR1-30B9-A1</t>
    </r>
  </si>
  <si>
    <r>
      <rPr>
        <sz val="6"/>
        <rFont val="ＭＳ Ｐ明朝"/>
        <family val="1"/>
      </rPr>
      <t>HFR1-30B9-A2</t>
    </r>
  </si>
  <si>
    <r>
      <rPr>
        <sz val="6"/>
        <rFont val="ＭＳ Ｐ明朝"/>
        <family val="1"/>
      </rPr>
      <t>HFR1-30B9-A7</t>
    </r>
  </si>
  <si>
    <r>
      <rPr>
        <sz val="6"/>
        <rFont val="ＭＳ Ｐ明朝"/>
        <family val="1"/>
      </rPr>
      <t>HFR1-15B11</t>
    </r>
  </si>
  <si>
    <r>
      <rPr>
        <sz val="6"/>
        <rFont val="ＭＳ Ｐ明朝"/>
        <family val="1"/>
      </rPr>
      <t>日立製作所</t>
    </r>
  </si>
  <si>
    <r>
      <rPr>
        <sz val="6"/>
        <rFont val="ＭＳ Ｐ明朝"/>
        <family val="1"/>
      </rPr>
      <t>HI-QC001-CN42</t>
    </r>
  </si>
  <si>
    <r>
      <rPr>
        <sz val="6"/>
        <rFont val="ＭＳ Ｐ明朝"/>
        <family val="1"/>
      </rPr>
      <t>HI-QC001-CN43</t>
    </r>
  </si>
  <si>
    <r>
      <rPr>
        <sz val="6"/>
        <rFont val="ＭＳ Ｐ明朝"/>
        <family val="1"/>
      </rPr>
      <t>HI-QC001-CN44</t>
    </r>
  </si>
  <si>
    <r>
      <rPr>
        <sz val="6"/>
        <rFont val="ＭＳ Ｐ明朝"/>
        <family val="1"/>
      </rPr>
      <t>HI-QC002-CN42</t>
    </r>
  </si>
  <si>
    <r>
      <rPr>
        <sz val="6"/>
        <rFont val="ＭＳ Ｐ明朝"/>
        <family val="1"/>
      </rPr>
      <t>HI-QC002-CN43</t>
    </r>
  </si>
  <si>
    <r>
      <rPr>
        <sz val="6"/>
        <rFont val="ＭＳ Ｐ明朝"/>
        <family val="1"/>
      </rPr>
      <t>HI-QC002-CN44</t>
    </r>
  </si>
  <si>
    <t>日立製作所</t>
  </si>
  <si>
    <r>
      <rPr>
        <sz val="6"/>
        <rFont val="ＭＳ Ｐ明朝"/>
        <family val="1"/>
      </rPr>
      <t>HI-QC011-CN42</t>
    </r>
  </si>
  <si>
    <r>
      <rPr>
        <sz val="6"/>
        <rFont val="ＭＳ Ｐ明朝"/>
        <family val="1"/>
      </rPr>
      <t>HI-QC011-CN43</t>
    </r>
  </si>
  <si>
    <r>
      <rPr>
        <sz val="6"/>
        <rFont val="ＭＳ Ｐ明朝"/>
        <family val="1"/>
      </rPr>
      <t>HI-QC011-CN44</t>
    </r>
  </si>
  <si>
    <r>
      <rPr>
        <sz val="6"/>
        <rFont val="ＭＳ Ｐ明朝"/>
        <family val="1"/>
      </rPr>
      <t>HI-QC012-CN42</t>
    </r>
  </si>
  <si>
    <r>
      <rPr>
        <sz val="6"/>
        <rFont val="ＭＳ Ｐ明朝"/>
        <family val="1"/>
      </rPr>
      <t>HI-QC012-CN43</t>
    </r>
  </si>
  <si>
    <r>
      <rPr>
        <sz val="6"/>
        <rFont val="ＭＳ Ｐ明朝"/>
        <family val="1"/>
      </rPr>
      <t>HI-QC012-CN44</t>
    </r>
  </si>
  <si>
    <r>
      <rPr>
        <sz val="6"/>
        <rFont val="ＭＳ Ｐ明朝"/>
        <family val="1"/>
      </rPr>
      <t>HI-QC601-CN42</t>
    </r>
  </si>
  <si>
    <r>
      <rPr>
        <sz val="6"/>
        <rFont val="ＭＳ Ｐ明朝"/>
        <family val="1"/>
      </rPr>
      <t>HI-QC601-CN43</t>
    </r>
  </si>
  <si>
    <r>
      <rPr>
        <sz val="6"/>
        <rFont val="ＭＳ Ｐ明朝"/>
        <family val="1"/>
      </rPr>
      <t>HI-QC601-CN44</t>
    </r>
  </si>
  <si>
    <r>
      <rPr>
        <sz val="6"/>
        <rFont val="ＭＳ Ｐ明朝"/>
        <family val="1"/>
      </rPr>
      <t>HI-QC602-CN42</t>
    </r>
  </si>
  <si>
    <r>
      <rPr>
        <sz val="6"/>
        <rFont val="ＭＳ Ｐ明朝"/>
        <family val="1"/>
      </rPr>
      <t>HI-QC602-CN43</t>
    </r>
  </si>
  <si>
    <r>
      <rPr>
        <sz val="6"/>
        <rFont val="ＭＳ Ｐ明朝"/>
        <family val="1"/>
      </rPr>
      <t>HI-QC602-CN44</t>
    </r>
  </si>
  <si>
    <r>
      <rPr>
        <sz val="6"/>
        <rFont val="ＭＳ Ｐ明朝"/>
        <family val="1"/>
      </rPr>
      <t>HI-QC611-CN42</t>
    </r>
  </si>
  <si>
    <r>
      <rPr>
        <sz val="6"/>
        <rFont val="ＭＳ Ｐ明朝"/>
        <family val="1"/>
      </rPr>
      <t>HI-QC611-CN43</t>
    </r>
  </si>
  <si>
    <r>
      <rPr>
        <sz val="6"/>
        <rFont val="ＭＳ Ｐ明朝"/>
        <family val="1"/>
      </rPr>
      <t>HI-QC611-CN44</t>
    </r>
  </si>
  <si>
    <r>
      <rPr>
        <sz val="6"/>
        <rFont val="ＭＳ Ｐ明朝"/>
        <family val="1"/>
      </rPr>
      <t>HI-QC612-CN42</t>
    </r>
  </si>
  <si>
    <r>
      <rPr>
        <sz val="6"/>
        <rFont val="ＭＳ Ｐ明朝"/>
        <family val="1"/>
      </rPr>
      <t>HI-QC612-CN43</t>
    </r>
  </si>
  <si>
    <r>
      <rPr>
        <sz val="6"/>
        <rFont val="ＭＳ Ｐ明朝"/>
        <family val="1"/>
      </rPr>
      <t>HI-QC612-CN44</t>
    </r>
  </si>
  <si>
    <r>
      <rPr>
        <sz val="6"/>
        <rFont val="ＭＳ Ｐ明朝"/>
        <family val="1"/>
      </rPr>
      <t>HI-QC001-CN41</t>
    </r>
  </si>
  <si>
    <r>
      <rPr>
        <sz val="6"/>
        <rFont val="ＭＳ Ｐ明朝"/>
        <family val="1"/>
      </rPr>
      <t>HI-QC002-CN41</t>
    </r>
  </si>
  <si>
    <r>
      <rPr>
        <sz val="6"/>
        <rFont val="ＭＳ Ｐ明朝"/>
        <family val="1"/>
      </rPr>
      <t>HI-QC011-CN41</t>
    </r>
  </si>
  <si>
    <r>
      <rPr>
        <sz val="6"/>
        <rFont val="ＭＳ Ｐ明朝"/>
        <family val="1"/>
      </rPr>
      <t>HI-QC012-CN41</t>
    </r>
  </si>
  <si>
    <r>
      <rPr>
        <sz val="6"/>
        <rFont val="ＭＳ Ｐ明朝"/>
        <family val="1"/>
      </rPr>
      <t>HI-QC601-CN41</t>
    </r>
  </si>
  <si>
    <r>
      <rPr>
        <sz val="6"/>
        <rFont val="ＭＳ Ｐ明朝"/>
        <family val="1"/>
      </rPr>
      <t>HI-QC602-CN41</t>
    </r>
  </si>
  <si>
    <r>
      <rPr>
        <sz val="6"/>
        <rFont val="ＭＳ Ｐ明朝"/>
        <family val="1"/>
      </rPr>
      <t>HI-QC611-CN41</t>
    </r>
  </si>
  <si>
    <r>
      <rPr>
        <sz val="6"/>
        <rFont val="ＭＳ Ｐ明朝"/>
        <family val="1"/>
      </rPr>
      <t>HI-QC612-CN41</t>
    </r>
  </si>
  <si>
    <r>
      <rPr>
        <sz val="6"/>
        <rFont val="ＭＳ Ｐ明朝"/>
        <family val="1"/>
      </rPr>
      <t>HI-QC001-CN31</t>
    </r>
  </si>
  <si>
    <r>
      <rPr>
        <sz val="6"/>
        <rFont val="ＭＳ Ｐ明朝"/>
        <family val="1"/>
      </rPr>
      <t>HI-QC001-CN32</t>
    </r>
  </si>
  <si>
    <r>
      <rPr>
        <sz val="6"/>
        <rFont val="ＭＳ Ｐ明朝"/>
        <family val="1"/>
      </rPr>
      <t>HI-QC001-CN33</t>
    </r>
  </si>
  <si>
    <r>
      <rPr>
        <sz val="6"/>
        <rFont val="ＭＳ Ｐ明朝"/>
        <family val="1"/>
      </rPr>
      <t>HI-QC002-CN31</t>
    </r>
  </si>
  <si>
    <r>
      <rPr>
        <sz val="6"/>
        <rFont val="ＭＳ Ｐ明朝"/>
        <family val="1"/>
      </rPr>
      <t>HI-QC002-CN32</t>
    </r>
  </si>
  <si>
    <r>
      <rPr>
        <sz val="6"/>
        <rFont val="ＭＳ Ｐ明朝"/>
        <family val="1"/>
      </rPr>
      <t>HI-QC002-CN33</t>
    </r>
  </si>
  <si>
    <r>
      <rPr>
        <sz val="6"/>
        <rFont val="ＭＳ Ｐ明朝"/>
        <family val="1"/>
      </rPr>
      <t>HI-QC011-CN31</t>
    </r>
  </si>
  <si>
    <r>
      <rPr>
        <sz val="6"/>
        <rFont val="ＭＳ Ｐ明朝"/>
        <family val="1"/>
      </rPr>
      <t>HI-QC011-CN32</t>
    </r>
  </si>
  <si>
    <r>
      <rPr>
        <sz val="6"/>
        <rFont val="ＭＳ Ｐ明朝"/>
        <family val="1"/>
      </rPr>
      <t>HI-QC011-CN33</t>
    </r>
  </si>
  <si>
    <r>
      <rPr>
        <sz val="6"/>
        <rFont val="ＭＳ Ｐ明朝"/>
        <family val="1"/>
      </rPr>
      <t>HI-QC012-CN31</t>
    </r>
  </si>
  <si>
    <r>
      <rPr>
        <sz val="6"/>
        <rFont val="ＭＳ Ｐ明朝"/>
        <family val="1"/>
      </rPr>
      <t>HI-QC012-CN32</t>
    </r>
  </si>
  <si>
    <r>
      <rPr>
        <sz val="6"/>
        <rFont val="ＭＳ Ｐ明朝"/>
        <family val="1"/>
      </rPr>
      <t>HI-QC012-CN33</t>
    </r>
  </si>
  <si>
    <r>
      <rPr>
        <sz val="6"/>
        <rFont val="ＭＳ Ｐ明朝"/>
        <family val="1"/>
      </rPr>
      <t>HI-QC601-CN31</t>
    </r>
  </si>
  <si>
    <r>
      <rPr>
        <sz val="6"/>
        <rFont val="ＭＳ Ｐ明朝"/>
        <family val="1"/>
      </rPr>
      <t>HI-QC601-CN32</t>
    </r>
  </si>
  <si>
    <r>
      <rPr>
        <sz val="6"/>
        <rFont val="ＭＳ Ｐ明朝"/>
        <family val="1"/>
      </rPr>
      <t>HI-QC601-CN33</t>
    </r>
  </si>
  <si>
    <r>
      <rPr>
        <sz val="6"/>
        <rFont val="ＭＳ Ｐ明朝"/>
        <family val="1"/>
      </rPr>
      <t>HI-QC602-CN31</t>
    </r>
  </si>
  <si>
    <r>
      <rPr>
        <sz val="6"/>
        <rFont val="ＭＳ Ｐ明朝"/>
        <family val="1"/>
      </rPr>
      <t>HI-QC602-CN32</t>
    </r>
  </si>
  <si>
    <r>
      <rPr>
        <sz val="6"/>
        <rFont val="ＭＳ Ｐ明朝"/>
        <family val="1"/>
      </rPr>
      <t>HI-QC602-CN33</t>
    </r>
  </si>
  <si>
    <r>
      <rPr>
        <sz val="6"/>
        <rFont val="ＭＳ Ｐ明朝"/>
        <family val="1"/>
      </rPr>
      <t>HI-QC611-CN31</t>
    </r>
  </si>
  <si>
    <r>
      <rPr>
        <sz val="6"/>
        <rFont val="ＭＳ Ｐ明朝"/>
        <family val="1"/>
      </rPr>
      <t>HI-QC611-CN32</t>
    </r>
  </si>
  <si>
    <r>
      <rPr>
        <sz val="6"/>
        <rFont val="ＭＳ Ｐ明朝"/>
        <family val="1"/>
      </rPr>
      <t>HI-QC611-CN33</t>
    </r>
  </si>
  <si>
    <r>
      <rPr>
        <sz val="6"/>
        <rFont val="ＭＳ Ｐ明朝"/>
        <family val="1"/>
      </rPr>
      <t>HI-QC612-CN31</t>
    </r>
  </si>
  <si>
    <r>
      <rPr>
        <sz val="6"/>
        <rFont val="ＭＳ Ｐ明朝"/>
        <family val="1"/>
      </rPr>
      <t>HI-QC612-CN32</t>
    </r>
  </si>
  <si>
    <r>
      <rPr>
        <sz val="6"/>
        <rFont val="ＭＳ Ｐ明朝"/>
        <family val="1"/>
      </rPr>
      <t>HI-QC612-CN33</t>
    </r>
  </si>
  <si>
    <r>
      <rPr>
        <sz val="6"/>
        <rFont val="ＭＳ Ｐ明朝"/>
        <family val="1"/>
      </rPr>
      <t>HIQC-JP45</t>
    </r>
  </si>
  <si>
    <r>
      <rPr>
        <sz val="6"/>
        <rFont val="ＭＳ Ｐ明朝"/>
        <family val="1"/>
      </rPr>
      <t>HIQC-JP45-A06</t>
    </r>
  </si>
  <si>
    <r>
      <rPr>
        <sz val="6"/>
        <rFont val="ＭＳ Ｐ明朝"/>
        <family val="1"/>
      </rPr>
      <t>HIQC-JP45-B00</t>
    </r>
  </si>
  <si>
    <r>
      <rPr>
        <sz val="6"/>
        <rFont val="ＭＳ Ｐ明朝"/>
        <family val="1"/>
      </rPr>
      <t>HIQC-JP45-B06</t>
    </r>
  </si>
  <si>
    <r>
      <rPr>
        <sz val="6"/>
        <rFont val="ＭＳ Ｐ明朝"/>
        <family val="1"/>
      </rPr>
      <t>HIQC-JP45-C00</t>
    </r>
  </si>
  <si>
    <r>
      <rPr>
        <sz val="6"/>
        <rFont val="ＭＳ Ｐ明朝"/>
        <family val="1"/>
      </rPr>
      <t>HIQC-JP45-C06</t>
    </r>
  </si>
  <si>
    <r>
      <rPr>
        <sz val="6"/>
        <rFont val="ＭＳ Ｐ明朝"/>
        <family val="1"/>
      </rPr>
      <t>HIQC-JP45-D00</t>
    </r>
  </si>
  <si>
    <r>
      <rPr>
        <sz val="6"/>
        <rFont val="ＭＳ Ｐ明朝"/>
        <family val="1"/>
      </rPr>
      <t>HIQC-JP45-D06</t>
    </r>
  </si>
  <si>
    <r>
      <rPr>
        <sz val="6"/>
        <rFont val="ＭＳ Ｐ明朝"/>
        <family val="1"/>
      </rPr>
      <t>HIQC-JP30</t>
    </r>
  </si>
  <si>
    <r>
      <rPr>
        <sz val="6"/>
        <rFont val="ＭＳ Ｐ明朝"/>
        <family val="1"/>
      </rPr>
      <t>HIQC-JP30-A06</t>
    </r>
  </si>
  <si>
    <r>
      <rPr>
        <sz val="6"/>
        <rFont val="ＭＳ Ｐ明朝"/>
        <family val="1"/>
      </rPr>
      <t>HIQC-JP30-B00</t>
    </r>
  </si>
  <si>
    <r>
      <rPr>
        <sz val="6"/>
        <rFont val="ＭＳ Ｐ明朝"/>
        <family val="1"/>
      </rPr>
      <t>HIQC-JP30-B06</t>
    </r>
  </si>
  <si>
    <r>
      <rPr>
        <sz val="6"/>
        <rFont val="ＭＳ Ｐ明朝"/>
        <family val="1"/>
      </rPr>
      <t>HIQC-JP30-C00</t>
    </r>
  </si>
  <si>
    <r>
      <rPr>
        <sz val="6"/>
        <rFont val="ＭＳ Ｐ明朝"/>
        <family val="1"/>
      </rPr>
      <t>HIQC-JP30-C06</t>
    </r>
  </si>
  <si>
    <r>
      <rPr>
        <sz val="6"/>
        <rFont val="ＭＳ Ｐ明朝"/>
        <family val="1"/>
      </rPr>
      <t>HIQC-JP30-D00</t>
    </r>
  </si>
  <si>
    <r>
      <rPr>
        <sz val="6"/>
        <rFont val="ＭＳ Ｐ明朝"/>
        <family val="1"/>
      </rPr>
      <t>HIQC-JP30-D06</t>
    </r>
  </si>
  <si>
    <r>
      <rPr>
        <sz val="6"/>
        <rFont val="ＭＳ Ｐ明朝"/>
        <family val="1"/>
      </rPr>
      <t>エンザミンパワー</t>
    </r>
  </si>
  <si>
    <r>
      <rPr>
        <sz val="6"/>
        <rFont val="ＭＳ Ｐ明朝"/>
        <family val="1"/>
      </rPr>
      <t>EK100-1</t>
    </r>
  </si>
  <si>
    <r>
      <rPr>
        <sz val="6"/>
        <rFont val="ＭＳ Ｐ明朝"/>
        <family val="1"/>
      </rPr>
      <t>北海道電気相互</t>
    </r>
  </si>
  <si>
    <r>
      <rPr>
        <sz val="6"/>
        <rFont val="ＭＳ Ｐ明朝"/>
        <family val="1"/>
      </rPr>
      <t>WBG3 24KW 3P</t>
    </r>
  </si>
  <si>
    <r>
      <rPr>
        <sz val="6"/>
        <rFont val="ＭＳ Ｐ明朝"/>
        <family val="1"/>
      </rPr>
      <t>充活</t>
    </r>
  </si>
  <si>
    <r>
      <rPr>
        <sz val="6"/>
        <rFont val="ＭＳ Ｐ明朝"/>
        <family val="1"/>
      </rPr>
      <t>KDNT/D-180KW-AH2</t>
    </r>
  </si>
  <si>
    <r>
      <rPr>
        <sz val="6"/>
        <rFont val="ＭＳ Ｐ明朝"/>
        <family val="1"/>
      </rPr>
      <t>KDNT/D-120KW-AH2</t>
    </r>
  </si>
  <si>
    <r>
      <rPr>
        <sz val="6"/>
        <rFont val="ＭＳ Ｐ明朝"/>
        <family val="1"/>
      </rPr>
      <t>KDNT/D-100KW-AH2</t>
    </r>
  </si>
  <si>
    <r>
      <rPr>
        <sz val="6"/>
        <rFont val="ＭＳ Ｐ明朝"/>
        <family val="1"/>
      </rPr>
      <t>KDNT/D-60KW-AH2</t>
    </r>
  </si>
  <si>
    <r>
      <rPr>
        <sz val="6"/>
        <rFont val="ＭＳ Ｐ明朝"/>
        <family val="1"/>
      </rPr>
      <t>KDNT/D-20KW-AH2</t>
    </r>
  </si>
  <si>
    <r>
      <rPr>
        <sz val="6"/>
        <rFont val="ＭＳ Ｐ明朝"/>
        <family val="1"/>
      </rPr>
      <t>和光電研</t>
    </r>
  </si>
  <si>
    <r>
      <rPr>
        <sz val="6"/>
        <rFont val="ＭＳ Ｐ明朝"/>
        <family val="1"/>
      </rPr>
      <t>SDQC-50-P-1</t>
    </r>
  </si>
  <si>
    <r>
      <rPr>
        <sz val="6"/>
        <rFont val="ＭＳ Ｐ明朝"/>
        <family val="1"/>
      </rPr>
      <t>HIVERTER-EV500i-A20</t>
    </r>
  </si>
  <si>
    <r>
      <rPr>
        <sz val="6"/>
        <rFont val="ＭＳ Ｐ明朝"/>
        <family val="1"/>
      </rPr>
      <t>HIVERTER-EV500i-A18-B1</t>
    </r>
  </si>
  <si>
    <r>
      <rPr>
        <sz val="6"/>
        <rFont val="ＭＳ Ｐ明朝"/>
        <family val="1"/>
      </rPr>
      <t>HIVERTER-EV500i-A16-B2</t>
    </r>
  </si>
  <si>
    <r>
      <rPr>
        <sz val="6"/>
        <rFont val="ＭＳ Ｐ明朝"/>
        <family val="1"/>
      </rPr>
      <t>HIVERTER-EV500i-A14-B3</t>
    </r>
  </si>
  <si>
    <r>
      <rPr>
        <sz val="6"/>
        <rFont val="ＭＳ Ｐ明朝"/>
        <family val="1"/>
      </rPr>
      <t>HIVERTER-EV500i-A12-B4</t>
    </r>
  </si>
  <si>
    <r>
      <rPr>
        <sz val="6"/>
        <rFont val="ＭＳ Ｐ明朝"/>
        <family val="1"/>
      </rPr>
      <t>HIVERTER-EV500i-A10-B5</t>
    </r>
  </si>
  <si>
    <r>
      <rPr>
        <sz val="6"/>
        <rFont val="ＭＳ Ｐ明朝"/>
        <family val="1"/>
      </rPr>
      <t>HIVERTER-EV500i-A8-B6</t>
    </r>
  </si>
  <si>
    <r>
      <rPr>
        <sz val="6"/>
        <rFont val="ＭＳ Ｐ明朝"/>
        <family val="1"/>
      </rPr>
      <t>HIVERTER-EV500i-A6-B7</t>
    </r>
  </si>
  <si>
    <r>
      <rPr>
        <sz val="6"/>
        <rFont val="ＭＳ Ｐ明朝"/>
        <family val="1"/>
      </rPr>
      <t>HIVERTER-EV500i-A4-B8</t>
    </r>
  </si>
  <si>
    <r>
      <rPr>
        <sz val="6"/>
        <rFont val="ＭＳ Ｐ明朝"/>
        <family val="1"/>
      </rPr>
      <t>HIVERTER-EV500i-A2-B9</t>
    </r>
  </si>
  <si>
    <r>
      <rPr>
        <sz val="6"/>
        <rFont val="ＭＳ Ｐ明朝"/>
        <family val="1"/>
      </rPr>
      <t>HIVERTER-EV500i-B10</t>
    </r>
  </si>
  <si>
    <r>
      <rPr>
        <sz val="6"/>
        <rFont val="ＭＳ Ｐ明朝"/>
        <family val="1"/>
      </rPr>
      <t>HIVERTER-EV500i-A16-D1</t>
    </r>
  </si>
  <si>
    <r>
      <rPr>
        <sz val="6"/>
        <rFont val="ＭＳ Ｐ明朝"/>
        <family val="1"/>
      </rPr>
      <t>HIVERTER-EV500i-A14-B1-D1</t>
    </r>
  </si>
  <si>
    <r>
      <rPr>
        <sz val="6"/>
        <rFont val="ＭＳ Ｐ明朝"/>
        <family val="1"/>
      </rPr>
      <t>HIVERTER-EV500i-A12-B2-D1</t>
    </r>
  </si>
  <si>
    <r>
      <rPr>
        <sz val="6"/>
        <rFont val="ＭＳ Ｐ明朝"/>
        <family val="1"/>
      </rPr>
      <t>HIVERTER-EV500i-A10-B3-D1</t>
    </r>
  </si>
  <si>
    <r>
      <rPr>
        <sz val="6"/>
        <rFont val="ＭＳ Ｐ明朝"/>
        <family val="1"/>
      </rPr>
      <t>HIVERTER-EV500i-A8-B4-D1</t>
    </r>
  </si>
  <si>
    <r>
      <rPr>
        <sz val="6"/>
        <rFont val="ＭＳ Ｐ明朝"/>
        <family val="1"/>
      </rPr>
      <t>HIVERTER-EV500i-A6-B5-D1</t>
    </r>
  </si>
  <si>
    <r>
      <rPr>
        <sz val="6"/>
        <rFont val="ＭＳ Ｐ明朝"/>
        <family val="1"/>
      </rPr>
      <t>HIVERTER-EV500i-A4-B6-D1</t>
    </r>
  </si>
  <si>
    <r>
      <rPr>
        <sz val="6"/>
        <rFont val="ＭＳ Ｐ明朝"/>
        <family val="1"/>
      </rPr>
      <t>HIVERTER-EV500i-A2-B7-D1</t>
    </r>
  </si>
  <si>
    <r>
      <rPr>
        <sz val="6"/>
        <rFont val="ＭＳ Ｐ明朝"/>
        <family val="1"/>
      </rPr>
      <t>HIVERTER-EV500i-B8-D1</t>
    </r>
  </si>
  <si>
    <r>
      <rPr>
        <sz val="6"/>
        <rFont val="ＭＳ Ｐ明朝"/>
        <family val="1"/>
      </rPr>
      <t>HIVERTER-EV500i-A12-D2</t>
    </r>
  </si>
  <si>
    <r>
      <rPr>
        <sz val="6"/>
        <rFont val="ＭＳ Ｐ明朝"/>
        <family val="1"/>
      </rPr>
      <t>HIVERTER-EV500i-A10-B1-D2</t>
    </r>
  </si>
  <si>
    <r>
      <rPr>
        <sz val="6"/>
        <rFont val="ＭＳ Ｐ明朝"/>
        <family val="1"/>
      </rPr>
      <t>HIVERTER-EV500i-A8-B2-D2</t>
    </r>
  </si>
  <si>
    <r>
      <rPr>
        <sz val="6"/>
        <rFont val="ＭＳ Ｐ明朝"/>
        <family val="1"/>
      </rPr>
      <t>HIVERTER-EV500i-A6-B3-D2</t>
    </r>
  </si>
  <si>
    <r>
      <rPr>
        <sz val="6"/>
        <rFont val="ＭＳ Ｐ明朝"/>
        <family val="1"/>
      </rPr>
      <t>HIVERTER-EV500i-A4-B4-D2</t>
    </r>
  </si>
  <si>
    <r>
      <rPr>
        <sz val="6"/>
        <rFont val="ＭＳ Ｐ明朝"/>
        <family val="1"/>
      </rPr>
      <t>HIVERTER-EV500i-A2-B5-D2</t>
    </r>
  </si>
  <si>
    <r>
      <rPr>
        <sz val="6"/>
        <rFont val="ＭＳ Ｐ明朝"/>
        <family val="1"/>
      </rPr>
      <t>HIVERTER-EV500i-B6-D2</t>
    </r>
  </si>
  <si>
    <r>
      <rPr>
        <sz val="6"/>
        <rFont val="ＭＳ Ｐ明朝"/>
        <family val="1"/>
      </rPr>
      <t>HIVERTER-EV500i-A19</t>
    </r>
  </si>
  <si>
    <r>
      <rPr>
        <sz val="6"/>
        <rFont val="ＭＳ Ｐ明朝"/>
        <family val="1"/>
      </rPr>
      <t>HIVERTER-EV500i-A17-B1</t>
    </r>
  </si>
  <si>
    <r>
      <rPr>
        <sz val="6"/>
        <rFont val="ＭＳ Ｐ明朝"/>
        <family val="1"/>
      </rPr>
      <t>HIVERTER-EV500i-A15-B2</t>
    </r>
  </si>
  <si>
    <r>
      <rPr>
        <sz val="6"/>
        <rFont val="ＭＳ Ｐ明朝"/>
        <family val="1"/>
      </rPr>
      <t>HIVERTER-EV500i-A13-B3</t>
    </r>
  </si>
  <si>
    <r>
      <rPr>
        <sz val="6"/>
        <rFont val="ＭＳ Ｐ明朝"/>
        <family val="1"/>
      </rPr>
      <t>HIVERTER-EV500i-A11-B4</t>
    </r>
  </si>
  <si>
    <r>
      <rPr>
        <sz val="6"/>
        <rFont val="ＭＳ Ｐ明朝"/>
        <family val="1"/>
      </rPr>
      <t>HIVERTER-EV500i-A9-B5</t>
    </r>
  </si>
  <si>
    <r>
      <rPr>
        <sz val="6"/>
        <rFont val="ＭＳ Ｐ明朝"/>
        <family val="1"/>
      </rPr>
      <t>HIVERTER-EV500i-A7-B6</t>
    </r>
  </si>
  <si>
    <r>
      <rPr>
        <sz val="6"/>
        <rFont val="ＭＳ Ｐ明朝"/>
        <family val="1"/>
      </rPr>
      <t>HIVERTER-EV500i-A5-B7</t>
    </r>
  </si>
  <si>
    <r>
      <rPr>
        <sz val="6"/>
        <rFont val="ＭＳ Ｐ明朝"/>
        <family val="1"/>
      </rPr>
      <t>HIVERTER-EV500i-A3-B8</t>
    </r>
  </si>
  <si>
    <r>
      <rPr>
        <sz val="6"/>
        <rFont val="ＭＳ Ｐ明朝"/>
        <family val="1"/>
      </rPr>
      <t>HIVERTER-EV500i-A1-B9</t>
    </r>
  </si>
  <si>
    <r>
      <rPr>
        <sz val="6"/>
        <rFont val="ＭＳ Ｐ明朝"/>
        <family val="1"/>
      </rPr>
      <t>HIVERTER-EV500i-A8-D3</t>
    </r>
  </si>
  <si>
    <r>
      <rPr>
        <sz val="6"/>
        <rFont val="ＭＳ Ｐ明朝"/>
        <family val="1"/>
      </rPr>
      <t>HIVERTER-EV500i-A6-B1-D3</t>
    </r>
  </si>
  <si>
    <r>
      <rPr>
        <sz val="6"/>
        <rFont val="ＭＳ Ｐ明朝"/>
        <family val="1"/>
      </rPr>
      <t>HIVERTER-EV500i-A4-B2-D3</t>
    </r>
  </si>
  <si>
    <r>
      <rPr>
        <sz val="6"/>
        <rFont val="ＭＳ Ｐ明朝"/>
        <family val="1"/>
      </rPr>
      <t>HIVERTER-EV500i-A2-B3-D3</t>
    </r>
  </si>
  <si>
    <r>
      <rPr>
        <sz val="6"/>
        <rFont val="ＭＳ Ｐ明朝"/>
        <family val="1"/>
      </rPr>
      <t>HIVERTER-EV500i-B4-D3</t>
    </r>
  </si>
  <si>
    <r>
      <rPr>
        <sz val="6"/>
        <rFont val="ＭＳ Ｐ明朝"/>
        <family val="1"/>
      </rPr>
      <t>HIVERTER-EV500i-A15-D1</t>
    </r>
  </si>
  <si>
    <r>
      <rPr>
        <sz val="6"/>
        <rFont val="ＭＳ Ｐ明朝"/>
        <family val="1"/>
      </rPr>
      <t>HIVERTER-EV500i-A13-B1-D1</t>
    </r>
  </si>
  <si>
    <r>
      <rPr>
        <sz val="6"/>
        <rFont val="ＭＳ Ｐ明朝"/>
        <family val="1"/>
      </rPr>
      <t>HIVERTER-EV500i-A11-B2-D1</t>
    </r>
  </si>
  <si>
    <r>
      <rPr>
        <sz val="6"/>
        <rFont val="ＭＳ Ｐ明朝"/>
        <family val="1"/>
      </rPr>
      <t>HIVERTER-EV500i-A9-B3-D1</t>
    </r>
  </si>
  <si>
    <r>
      <rPr>
        <sz val="6"/>
        <rFont val="ＭＳ Ｐ明朝"/>
        <family val="1"/>
      </rPr>
      <t>HIVERTER-EV500i-A7-B4-D1</t>
    </r>
  </si>
  <si>
    <r>
      <rPr>
        <sz val="6"/>
        <rFont val="ＭＳ Ｐ明朝"/>
        <family val="1"/>
      </rPr>
      <t>HIVERTER-EV500i-A5-B5-D1</t>
    </r>
  </si>
  <si>
    <r>
      <rPr>
        <sz val="6"/>
        <rFont val="ＭＳ Ｐ明朝"/>
        <family val="1"/>
      </rPr>
      <t>HIVERTER-EV500i-A3-B6-D1</t>
    </r>
  </si>
  <si>
    <r>
      <rPr>
        <sz val="6"/>
        <rFont val="ＭＳ Ｐ明朝"/>
        <family val="1"/>
      </rPr>
      <t>HIVERTER-EV500i-A1-B7-D1</t>
    </r>
  </si>
  <si>
    <r>
      <rPr>
        <sz val="6"/>
        <rFont val="ＭＳ Ｐ明朝"/>
        <family val="1"/>
      </rPr>
      <t>HIVERTER-EV500i-A4-D4</t>
    </r>
  </si>
  <si>
    <r>
      <rPr>
        <sz val="6"/>
        <rFont val="ＭＳ Ｐ明朝"/>
        <family val="1"/>
      </rPr>
      <t>HIVERTER-EV500i-A2-B1-D4</t>
    </r>
  </si>
  <si>
    <r>
      <rPr>
        <sz val="6"/>
        <rFont val="ＭＳ Ｐ明朝"/>
        <family val="1"/>
      </rPr>
      <t>HIVERTER-EV500i-B2-D4</t>
    </r>
  </si>
  <si>
    <r>
      <rPr>
        <sz val="6"/>
        <rFont val="ＭＳ Ｐ明朝"/>
        <family val="1"/>
      </rPr>
      <t>HIVERTER-EV500i-A11-D2</t>
    </r>
  </si>
  <si>
    <r>
      <rPr>
        <sz val="6"/>
        <rFont val="ＭＳ Ｐ明朝"/>
        <family val="1"/>
      </rPr>
      <t>HIVERTER-EV500i-A9-B1-D2</t>
    </r>
  </si>
  <si>
    <r>
      <rPr>
        <sz val="6"/>
        <rFont val="ＭＳ Ｐ明朝"/>
        <family val="1"/>
      </rPr>
      <t>HIVERTER-EV500i-A7-B2-D2</t>
    </r>
  </si>
  <si>
    <r>
      <rPr>
        <sz val="6"/>
        <rFont val="ＭＳ Ｐ明朝"/>
        <family val="1"/>
      </rPr>
      <t>HIVERTER-EV500i-A5-B3-D2</t>
    </r>
  </si>
  <si>
    <r>
      <rPr>
        <sz val="6"/>
        <rFont val="ＭＳ Ｐ明朝"/>
        <family val="1"/>
      </rPr>
      <t>HIVERTER-EV500i-A3-B4-D2</t>
    </r>
  </si>
  <si>
    <r>
      <rPr>
        <sz val="6"/>
        <rFont val="ＭＳ Ｐ明朝"/>
        <family val="1"/>
      </rPr>
      <t>HIVERTER-EV500i-A1-B5-D2</t>
    </r>
  </si>
  <si>
    <r>
      <rPr>
        <sz val="6"/>
        <rFont val="ＭＳ Ｐ明朝"/>
        <family val="1"/>
      </rPr>
      <t>HIVERTER-EV500i-A18</t>
    </r>
  </si>
  <si>
    <r>
      <rPr>
        <sz val="6"/>
        <rFont val="ＭＳ Ｐ明朝"/>
        <family val="1"/>
      </rPr>
      <t>HIVERTER-EV500i-A16-B1</t>
    </r>
  </si>
  <si>
    <r>
      <rPr>
        <sz val="6"/>
        <rFont val="ＭＳ Ｐ明朝"/>
        <family val="1"/>
      </rPr>
      <t>HIVERTER-EV500i-A14-B2</t>
    </r>
  </si>
  <si>
    <r>
      <rPr>
        <sz val="6"/>
        <rFont val="ＭＳ Ｐ明朝"/>
        <family val="1"/>
      </rPr>
      <t>HIVERTER-EV500i-A12-B3</t>
    </r>
  </si>
  <si>
    <r>
      <rPr>
        <sz val="6"/>
        <rFont val="ＭＳ Ｐ明朝"/>
        <family val="1"/>
      </rPr>
      <t>HIVERTER-EV500i-A10-B4</t>
    </r>
  </si>
  <si>
    <r>
      <rPr>
        <sz val="6"/>
        <rFont val="ＭＳ Ｐ明朝"/>
        <family val="1"/>
      </rPr>
      <t>HIVERTER-EV500i-A8-B5</t>
    </r>
  </si>
  <si>
    <r>
      <rPr>
        <sz val="6"/>
        <rFont val="ＭＳ Ｐ明朝"/>
        <family val="1"/>
      </rPr>
      <t>HIVERTER-EV500i-A6-B6</t>
    </r>
  </si>
  <si>
    <r>
      <rPr>
        <sz val="6"/>
        <rFont val="ＭＳ Ｐ明朝"/>
        <family val="1"/>
      </rPr>
      <t>HIVERTER-EV500i-A4-B7</t>
    </r>
  </si>
  <si>
    <r>
      <rPr>
        <sz val="6"/>
        <rFont val="ＭＳ Ｐ明朝"/>
        <family val="1"/>
      </rPr>
      <t>HIVERTER-EV500i-A2-B8</t>
    </r>
  </si>
  <si>
    <r>
      <rPr>
        <sz val="6"/>
        <rFont val="ＭＳ Ｐ明朝"/>
        <family val="1"/>
      </rPr>
      <t>HIVERTER-EV500i-B9</t>
    </r>
  </si>
  <si>
    <r>
      <rPr>
        <sz val="6"/>
        <rFont val="ＭＳ Ｐ明朝"/>
        <family val="1"/>
      </rPr>
      <t>HIVERTER-EV500i-B7-D1</t>
    </r>
  </si>
  <si>
    <r>
      <rPr>
        <sz val="6"/>
        <rFont val="ＭＳ Ｐ明朝"/>
        <family val="1"/>
      </rPr>
      <t>HIVERTER-EV500i-D5</t>
    </r>
  </si>
  <si>
    <r>
      <rPr>
        <sz val="6"/>
        <rFont val="ＭＳ Ｐ明朝"/>
        <family val="1"/>
      </rPr>
      <t>HIVERTER-EV500i-A7-D3</t>
    </r>
  </si>
  <si>
    <r>
      <rPr>
        <sz val="6"/>
        <rFont val="ＭＳ Ｐ明朝"/>
        <family val="1"/>
      </rPr>
      <t>HIVERTER-EV500i-A5-B1-D3</t>
    </r>
  </si>
  <si>
    <r>
      <rPr>
        <sz val="6"/>
        <rFont val="ＭＳ Ｐ明朝"/>
        <family val="1"/>
      </rPr>
      <t>HIVERTER-EV500i-A3-B2-D3</t>
    </r>
  </si>
  <si>
    <r>
      <rPr>
        <sz val="6"/>
        <rFont val="ＭＳ Ｐ明朝"/>
        <family val="1"/>
      </rPr>
      <t>HIVERTER-EV500i-A1-B3-D3</t>
    </r>
  </si>
  <si>
    <r>
      <rPr>
        <sz val="6"/>
        <rFont val="ＭＳ Ｐ明朝"/>
        <family val="1"/>
      </rPr>
      <t>HIVERTER-EV500i-A14-D1</t>
    </r>
  </si>
  <si>
    <r>
      <rPr>
        <sz val="6"/>
        <rFont val="ＭＳ Ｐ明朝"/>
        <family val="1"/>
      </rPr>
      <t>HIVERTER-EV500i-A12-B1-D1</t>
    </r>
  </si>
  <si>
    <r>
      <rPr>
        <sz val="6"/>
        <rFont val="ＭＳ Ｐ明朝"/>
        <family val="1"/>
      </rPr>
      <t>HIVERTER-EV500i-A10-B2-D1</t>
    </r>
  </si>
  <si>
    <r>
      <rPr>
        <sz val="6"/>
        <rFont val="ＭＳ Ｐ明朝"/>
        <family val="1"/>
      </rPr>
      <t>HIVERTER-EV500i-A8-B3-D1</t>
    </r>
  </si>
  <si>
    <r>
      <rPr>
        <sz val="6"/>
        <rFont val="ＭＳ Ｐ明朝"/>
        <family val="1"/>
      </rPr>
      <t>HIVERTER-EV500i-A6-B4-D1</t>
    </r>
  </si>
  <si>
    <r>
      <rPr>
        <sz val="6"/>
        <rFont val="ＭＳ Ｐ明朝"/>
        <family val="1"/>
      </rPr>
      <t>HIVERTER-EV500i-A4-B5-D1</t>
    </r>
  </si>
  <si>
    <r>
      <rPr>
        <sz val="6"/>
        <rFont val="ＭＳ Ｐ明朝"/>
        <family val="1"/>
      </rPr>
      <t>HIVERTER-EV500i-A2-B6-D1</t>
    </r>
  </si>
  <si>
    <r>
      <rPr>
        <sz val="6"/>
        <rFont val="ＭＳ Ｐ明朝"/>
        <family val="1"/>
      </rPr>
      <t>HIVERTER-EV500i-A3-D4</t>
    </r>
  </si>
  <si>
    <r>
      <rPr>
        <sz val="6"/>
        <rFont val="ＭＳ Ｐ明朝"/>
        <family val="1"/>
      </rPr>
      <t>HIVERTER-EV500i-A1-B1-D4</t>
    </r>
  </si>
  <si>
    <r>
      <rPr>
        <sz val="6"/>
        <rFont val="ＭＳ Ｐ明朝"/>
        <family val="1"/>
      </rPr>
      <t>HIVERTER-EV500i-A10-D2</t>
    </r>
  </si>
  <si>
    <r>
      <rPr>
        <sz val="6"/>
        <rFont val="ＭＳ Ｐ明朝"/>
        <family val="1"/>
      </rPr>
      <t>HIVERTER-EV500i-A8-B1-D2</t>
    </r>
  </si>
  <si>
    <r>
      <rPr>
        <sz val="6"/>
        <rFont val="ＭＳ Ｐ明朝"/>
        <family val="1"/>
      </rPr>
      <t>HIVERTER-EV500i-A6-B2-D2</t>
    </r>
  </si>
  <si>
    <r>
      <rPr>
        <sz val="6"/>
        <rFont val="ＭＳ Ｐ明朝"/>
        <family val="1"/>
      </rPr>
      <t>HIVERTER-EV500i-A4-B3-D2</t>
    </r>
  </si>
  <si>
    <r>
      <rPr>
        <sz val="6"/>
        <rFont val="ＭＳ Ｐ明朝"/>
        <family val="1"/>
      </rPr>
      <t>HIVERTER-EV500i-A2-B4-D2</t>
    </r>
  </si>
  <si>
    <r>
      <rPr>
        <sz val="6"/>
        <rFont val="ＭＳ Ｐ明朝"/>
        <family val="1"/>
      </rPr>
      <t>HIVERTER-EV500i-B5-D2</t>
    </r>
  </si>
  <si>
    <r>
      <rPr>
        <sz val="6"/>
        <rFont val="ＭＳ Ｐ明朝"/>
        <family val="1"/>
      </rPr>
      <t>HIVERTER-EV500i-A17</t>
    </r>
  </si>
  <si>
    <r>
      <rPr>
        <sz val="6"/>
        <rFont val="ＭＳ Ｐ明朝"/>
        <family val="1"/>
      </rPr>
      <t>HIVERTER-EV500i-A15-B1</t>
    </r>
  </si>
  <si>
    <r>
      <rPr>
        <sz val="6"/>
        <rFont val="ＭＳ Ｐ明朝"/>
        <family val="1"/>
      </rPr>
      <t>HIVERTER-EV500i-A13-B2</t>
    </r>
  </si>
  <si>
    <r>
      <rPr>
        <sz val="6"/>
        <rFont val="ＭＳ Ｐ明朝"/>
        <family val="1"/>
      </rPr>
      <t>HIVERTER-EV500i-A11-B3</t>
    </r>
  </si>
  <si>
    <r>
      <rPr>
        <sz val="6"/>
        <rFont val="ＭＳ Ｐ明朝"/>
        <family val="1"/>
      </rPr>
      <t>HIVERTER-EV500i-A9-B4</t>
    </r>
  </si>
  <si>
    <r>
      <rPr>
        <sz val="6"/>
        <rFont val="ＭＳ Ｐ明朝"/>
        <family val="1"/>
      </rPr>
      <t>HIVERTER-EV500i-A7-B5</t>
    </r>
  </si>
  <si>
    <r>
      <rPr>
        <sz val="6"/>
        <rFont val="ＭＳ Ｐ明朝"/>
        <family val="1"/>
      </rPr>
      <t>HIVERTER-EV500i-A5-B6</t>
    </r>
  </si>
  <si>
    <r>
      <rPr>
        <sz val="6"/>
        <rFont val="ＭＳ Ｐ明朝"/>
        <family val="1"/>
      </rPr>
      <t>HIVERTER-EV500i-A3-B7</t>
    </r>
  </si>
  <si>
    <r>
      <rPr>
        <sz val="6"/>
        <rFont val="ＭＳ Ｐ明朝"/>
        <family val="1"/>
      </rPr>
      <t>HIVERTER-EV500i-A1-B8</t>
    </r>
  </si>
  <si>
    <r>
      <rPr>
        <sz val="6"/>
        <rFont val="ＭＳ Ｐ明朝"/>
        <family val="1"/>
      </rPr>
      <t>HIVERTER-EV500i-A6-D3</t>
    </r>
  </si>
  <si>
    <r>
      <rPr>
        <sz val="6"/>
        <rFont val="ＭＳ Ｐ明朝"/>
        <family val="1"/>
      </rPr>
      <t>HIVERTER-EV500i-A4-B1-D3</t>
    </r>
  </si>
  <si>
    <r>
      <rPr>
        <sz val="6"/>
        <rFont val="ＭＳ Ｐ明朝"/>
        <family val="1"/>
      </rPr>
      <t>HIVERTER-EV500i-A2-B2-D3</t>
    </r>
  </si>
  <si>
    <r>
      <rPr>
        <sz val="6"/>
        <rFont val="ＭＳ Ｐ明朝"/>
        <family val="1"/>
      </rPr>
      <t>HIVERTER-EV500i-B3-D3</t>
    </r>
  </si>
  <si>
    <r>
      <rPr>
        <sz val="6"/>
        <rFont val="ＭＳ Ｐ明朝"/>
        <family val="1"/>
      </rPr>
      <t>HIVERTER-EV500i-A13-D1</t>
    </r>
  </si>
  <si>
    <r>
      <rPr>
        <sz val="6"/>
        <rFont val="ＭＳ Ｐ明朝"/>
        <family val="1"/>
      </rPr>
      <t>HIVERTER-EV500i-A11-B1-D1</t>
    </r>
  </si>
  <si>
    <r>
      <rPr>
        <sz val="6"/>
        <rFont val="ＭＳ Ｐ明朝"/>
        <family val="1"/>
      </rPr>
      <t>HIVERTER-EV500i-A9-B2-D1</t>
    </r>
  </si>
  <si>
    <r>
      <rPr>
        <sz val="6"/>
        <rFont val="ＭＳ Ｐ明朝"/>
        <family val="1"/>
      </rPr>
      <t>HIVERTER-EV500i-A7-B3-D1</t>
    </r>
  </si>
  <si>
    <r>
      <rPr>
        <sz val="6"/>
        <rFont val="ＭＳ Ｐ明朝"/>
        <family val="1"/>
      </rPr>
      <t>HIVERTER-EV500i-A5-B4-D1</t>
    </r>
  </si>
  <si>
    <r>
      <rPr>
        <sz val="6"/>
        <rFont val="ＭＳ Ｐ明朝"/>
        <family val="1"/>
      </rPr>
      <t>HIVERTER-EV500i-A3-B5-D1</t>
    </r>
  </si>
  <si>
    <r>
      <rPr>
        <sz val="6"/>
        <rFont val="ＭＳ Ｐ明朝"/>
        <family val="1"/>
      </rPr>
      <t>HIVERTER-EV500i-A1-B6-D1</t>
    </r>
  </si>
  <si>
    <r>
      <rPr>
        <sz val="6"/>
        <rFont val="ＭＳ Ｐ明朝"/>
        <family val="1"/>
      </rPr>
      <t>HIVERTER-EV500i-A2-D4</t>
    </r>
  </si>
  <si>
    <r>
      <rPr>
        <sz val="6"/>
        <rFont val="ＭＳ Ｐ明朝"/>
        <family val="1"/>
      </rPr>
      <t>HIVERTER-EV500i-B1-D4</t>
    </r>
  </si>
  <si>
    <r>
      <rPr>
        <sz val="6"/>
        <rFont val="ＭＳ Ｐ明朝"/>
        <family val="1"/>
      </rPr>
      <t>HIVERTER-EV500i-A9-D2</t>
    </r>
  </si>
  <si>
    <r>
      <rPr>
        <sz val="6"/>
        <rFont val="ＭＳ Ｐ明朝"/>
        <family val="1"/>
      </rPr>
      <t>HIVERTER-EV500i-A7-B1-D2</t>
    </r>
  </si>
  <si>
    <r>
      <rPr>
        <sz val="6"/>
        <rFont val="ＭＳ Ｐ明朝"/>
        <family val="1"/>
      </rPr>
      <t>HIVERTER-EV500i-A5-B2-D2</t>
    </r>
  </si>
  <si>
    <r>
      <rPr>
        <sz val="6"/>
        <rFont val="ＭＳ Ｐ明朝"/>
        <family val="1"/>
      </rPr>
      <t>HIVERTER-EV500i-A3-B3-D2</t>
    </r>
  </si>
  <si>
    <r>
      <rPr>
        <sz val="6"/>
        <rFont val="ＭＳ Ｐ明朝"/>
        <family val="1"/>
      </rPr>
      <t>HIVERTER-EV500i-A1-B4-D2</t>
    </r>
  </si>
  <si>
    <r>
      <rPr>
        <sz val="6"/>
        <rFont val="ＭＳ Ｐ明朝"/>
        <family val="1"/>
      </rPr>
      <t>HIVERTER-EV500i-A16</t>
    </r>
  </si>
  <si>
    <r>
      <rPr>
        <sz val="6"/>
        <rFont val="ＭＳ Ｐ明朝"/>
        <family val="1"/>
      </rPr>
      <t>HIVERTER-EV500i-A14-B1</t>
    </r>
  </si>
  <si>
    <r>
      <rPr>
        <sz val="6"/>
        <rFont val="ＭＳ Ｐ明朝"/>
        <family val="1"/>
      </rPr>
      <t>HIVERTER-EV500i-A12-B2</t>
    </r>
  </si>
  <si>
    <r>
      <rPr>
        <sz val="6"/>
        <rFont val="ＭＳ Ｐ明朝"/>
        <family val="1"/>
      </rPr>
      <t>HIVERTER-EV500i-A10-B3</t>
    </r>
  </si>
  <si>
    <r>
      <rPr>
        <sz val="6"/>
        <rFont val="ＭＳ Ｐ明朝"/>
        <family val="1"/>
      </rPr>
      <t>HIVERTER-EV500i-A8-B4</t>
    </r>
  </si>
  <si>
    <r>
      <rPr>
        <sz val="6"/>
        <rFont val="ＭＳ Ｐ明朝"/>
        <family val="1"/>
      </rPr>
      <t>HIVERTER-EV500i-A6-B5</t>
    </r>
  </si>
  <si>
    <r>
      <rPr>
        <sz val="6"/>
        <rFont val="ＭＳ Ｐ明朝"/>
        <family val="1"/>
      </rPr>
      <t>HIVERTER-EV500i-A4-B6</t>
    </r>
  </si>
  <si>
    <r>
      <rPr>
        <sz val="6"/>
        <rFont val="ＭＳ Ｐ明朝"/>
        <family val="1"/>
      </rPr>
      <t>HIVERTER-EV500i-A2-B7</t>
    </r>
  </si>
  <si>
    <r>
      <rPr>
        <sz val="6"/>
        <rFont val="ＭＳ Ｐ明朝"/>
        <family val="1"/>
      </rPr>
      <t>HIVERTER-EV500i-B8</t>
    </r>
  </si>
  <si>
    <r>
      <rPr>
        <sz val="6"/>
        <rFont val="ＭＳ Ｐ明朝"/>
        <family val="1"/>
      </rPr>
      <t>HIVERTER-EV500i-A5-D3</t>
    </r>
  </si>
  <si>
    <r>
      <rPr>
        <sz val="6"/>
        <rFont val="ＭＳ Ｐ明朝"/>
        <family val="1"/>
      </rPr>
      <t>HIVERTER-EV500i-A3-B1-D3</t>
    </r>
  </si>
  <si>
    <r>
      <rPr>
        <sz val="6"/>
        <rFont val="ＭＳ Ｐ明朝"/>
        <family val="1"/>
      </rPr>
      <t>HIVERTER-EV500i-A1-B2-D3</t>
    </r>
  </si>
  <si>
    <r>
      <rPr>
        <sz val="6"/>
        <rFont val="ＭＳ Ｐ明朝"/>
        <family val="1"/>
      </rPr>
      <t>HIVERTER-EV500i-A12-D1</t>
    </r>
  </si>
  <si>
    <r>
      <rPr>
        <sz val="6"/>
        <rFont val="ＭＳ Ｐ明朝"/>
        <family val="1"/>
      </rPr>
      <t>HIVERTER-EV500i-A10-B1-D1</t>
    </r>
  </si>
  <si>
    <r>
      <rPr>
        <sz val="6"/>
        <rFont val="ＭＳ Ｐ明朝"/>
        <family val="1"/>
      </rPr>
      <t>HIVERTER-EV500i-A8-B2-D1</t>
    </r>
  </si>
  <si>
    <r>
      <rPr>
        <sz val="6"/>
        <rFont val="ＭＳ Ｐ明朝"/>
        <family val="1"/>
      </rPr>
      <t>HIVERTER-EV500i-A6-B3-D1</t>
    </r>
  </si>
  <si>
    <r>
      <rPr>
        <sz val="6"/>
        <rFont val="ＭＳ Ｐ明朝"/>
        <family val="1"/>
      </rPr>
      <t>HIVERTER-EV500i-A4-B4-D1</t>
    </r>
  </si>
  <si>
    <r>
      <rPr>
        <sz val="6"/>
        <rFont val="ＭＳ Ｐ明朝"/>
        <family val="1"/>
      </rPr>
      <t>HIVERTER-EV500i-A2-B5-D1</t>
    </r>
  </si>
  <si>
    <r>
      <rPr>
        <sz val="6"/>
        <rFont val="ＭＳ Ｐ明朝"/>
        <family val="1"/>
      </rPr>
      <t>HIVERTER-EV500i-B6-D1</t>
    </r>
  </si>
  <si>
    <r>
      <rPr>
        <sz val="6"/>
        <rFont val="ＭＳ Ｐ明朝"/>
        <family val="1"/>
      </rPr>
      <t>HIVERTER-EV500i-A1-D4</t>
    </r>
  </si>
  <si>
    <r>
      <rPr>
        <sz val="6"/>
        <rFont val="ＭＳ Ｐ明朝"/>
        <family val="1"/>
      </rPr>
      <t>HIVERTER-EV500i-A8-D2</t>
    </r>
  </si>
  <si>
    <r>
      <rPr>
        <sz val="6"/>
        <rFont val="ＭＳ Ｐ明朝"/>
        <family val="1"/>
      </rPr>
      <t>HIVERTER-EV500i-A6-B1-D2</t>
    </r>
  </si>
  <si>
    <r>
      <rPr>
        <sz val="6"/>
        <rFont val="ＭＳ Ｐ明朝"/>
        <family val="1"/>
      </rPr>
      <t>HIVERTER-EV500i-A4-B2-D2</t>
    </r>
  </si>
  <si>
    <r>
      <rPr>
        <sz val="6"/>
        <rFont val="ＭＳ Ｐ明朝"/>
        <family val="1"/>
      </rPr>
      <t>HIVERTER-EV500i-A2-B3-D2</t>
    </r>
  </si>
  <si>
    <r>
      <rPr>
        <sz val="6"/>
        <rFont val="ＭＳ Ｐ明朝"/>
        <family val="1"/>
      </rPr>
      <t>HIVERTER-EV500i-B4-D2</t>
    </r>
  </si>
  <si>
    <r>
      <rPr>
        <sz val="6"/>
        <rFont val="ＭＳ Ｐ明朝"/>
        <family val="1"/>
      </rPr>
      <t>HIVERTER-EV500i-A15</t>
    </r>
  </si>
  <si>
    <r>
      <rPr>
        <sz val="6"/>
        <rFont val="ＭＳ Ｐ明朝"/>
        <family val="1"/>
      </rPr>
      <t>HIVERTER-EV500i-A13-B1</t>
    </r>
  </si>
  <si>
    <r>
      <rPr>
        <sz val="6"/>
        <rFont val="ＭＳ Ｐ明朝"/>
        <family val="1"/>
      </rPr>
      <t>HIVERTER-EV500i-A11-B2</t>
    </r>
  </si>
  <si>
    <r>
      <rPr>
        <sz val="6"/>
        <rFont val="ＭＳ Ｐ明朝"/>
        <family val="1"/>
      </rPr>
      <t>HIVERTER-EV500i-A9-B3</t>
    </r>
  </si>
  <si>
    <r>
      <rPr>
        <sz val="6"/>
        <rFont val="ＭＳ Ｐ明朝"/>
        <family val="1"/>
      </rPr>
      <t>HIVERTER-EV500i-A11-D1</t>
    </r>
  </si>
  <si>
    <r>
      <rPr>
        <sz val="6"/>
        <rFont val="ＭＳ Ｐ明朝"/>
        <family val="1"/>
      </rPr>
      <t>HIVERTER-EV500i-A7-B4</t>
    </r>
  </si>
  <si>
    <r>
      <rPr>
        <sz val="6"/>
        <rFont val="ＭＳ Ｐ明朝"/>
        <family val="1"/>
      </rPr>
      <t>HIVERTER-EV500i-A5-B5</t>
    </r>
  </si>
  <si>
    <r>
      <rPr>
        <sz val="6"/>
        <rFont val="ＭＳ Ｐ明朝"/>
        <family val="1"/>
      </rPr>
      <t>HIVERTER-EV500i-A3-B6</t>
    </r>
  </si>
  <si>
    <r>
      <rPr>
        <sz val="6"/>
        <rFont val="ＭＳ Ｐ明朝"/>
        <family val="1"/>
      </rPr>
      <t>HIVERTER-EV500i-A1-B7</t>
    </r>
  </si>
  <si>
    <r>
      <rPr>
        <sz val="6"/>
        <rFont val="ＭＳ Ｐ明朝"/>
        <family val="1"/>
      </rPr>
      <t>HIVERTER-EV500i-A4-D3</t>
    </r>
  </si>
  <si>
    <r>
      <rPr>
        <sz val="6"/>
        <rFont val="ＭＳ Ｐ明朝"/>
        <family val="1"/>
      </rPr>
      <t>HIVERTER-EV500i-A2-B1-D3</t>
    </r>
  </si>
  <si>
    <r>
      <rPr>
        <sz val="6"/>
        <rFont val="ＭＳ Ｐ明朝"/>
        <family val="1"/>
      </rPr>
      <t>HIVERTER-EV500i-B2-D3</t>
    </r>
  </si>
  <si>
    <r>
      <rPr>
        <sz val="6"/>
        <rFont val="ＭＳ Ｐ明朝"/>
        <family val="1"/>
      </rPr>
      <t>HIVERTER-EV500i-A9-B1-D1</t>
    </r>
  </si>
  <si>
    <r>
      <rPr>
        <sz val="6"/>
        <rFont val="ＭＳ Ｐ明朝"/>
        <family val="1"/>
      </rPr>
      <t>HIVERTER-EV500i-A7-B2-D1</t>
    </r>
  </si>
  <si>
    <r>
      <rPr>
        <sz val="6"/>
        <rFont val="ＭＳ Ｐ明朝"/>
        <family val="1"/>
      </rPr>
      <t>HIVERTER-EV500i-A5-B3-D1</t>
    </r>
  </si>
  <si>
    <r>
      <rPr>
        <sz val="6"/>
        <rFont val="ＭＳ Ｐ明朝"/>
        <family val="1"/>
      </rPr>
      <t>HIVERTER-EV500i-A3-B4-D1</t>
    </r>
  </si>
  <si>
    <r>
      <rPr>
        <sz val="6"/>
        <rFont val="ＭＳ Ｐ明朝"/>
        <family val="1"/>
      </rPr>
      <t>HIVERTER-EV500i-A1-B5-D1</t>
    </r>
  </si>
  <si>
    <r>
      <rPr>
        <sz val="6"/>
        <rFont val="ＭＳ Ｐ明朝"/>
        <family val="1"/>
      </rPr>
      <t>HIVERTER-EV500i-D4</t>
    </r>
  </si>
  <si>
    <r>
      <rPr>
        <sz val="6"/>
        <rFont val="ＭＳ Ｐ明朝"/>
        <family val="1"/>
      </rPr>
      <t>HIVERTER-EV500i-A7-D2</t>
    </r>
  </si>
  <si>
    <r>
      <rPr>
        <sz val="6"/>
        <rFont val="ＭＳ Ｐ明朝"/>
        <family val="1"/>
      </rPr>
      <t>HIVERTER-EV500i-A5-B1-D2</t>
    </r>
  </si>
  <si>
    <r>
      <rPr>
        <sz val="6"/>
        <rFont val="ＭＳ Ｐ明朝"/>
        <family val="1"/>
      </rPr>
      <t>HIVERTER-EV500i-A3-B2-D2</t>
    </r>
  </si>
  <si>
    <r>
      <rPr>
        <sz val="6"/>
        <rFont val="ＭＳ Ｐ明朝"/>
        <family val="1"/>
      </rPr>
      <t>HIVERTER-EV500i-A1-B3-D2</t>
    </r>
  </si>
  <si>
    <r>
      <rPr>
        <sz val="6"/>
        <rFont val="ＭＳ Ｐ明朝"/>
        <family val="1"/>
      </rPr>
      <t>HIVERTER-EV500i-A14</t>
    </r>
  </si>
  <si>
    <r>
      <rPr>
        <sz val="6"/>
        <rFont val="ＭＳ Ｐ明朝"/>
        <family val="1"/>
      </rPr>
      <t>HIVERTER-EV500i-A12-B1</t>
    </r>
  </si>
  <si>
    <r>
      <rPr>
        <sz val="6"/>
        <rFont val="ＭＳ Ｐ明朝"/>
        <family val="1"/>
      </rPr>
      <t>HIVERTER-EV500i-A10-B2</t>
    </r>
  </si>
  <si>
    <r>
      <rPr>
        <sz val="6"/>
        <rFont val="ＭＳ Ｐ明朝"/>
        <family val="1"/>
      </rPr>
      <t>HIVERTER-EV500i-A8-B3</t>
    </r>
  </si>
  <si>
    <r>
      <rPr>
        <sz val="6"/>
        <rFont val="ＭＳ Ｐ明朝"/>
        <family val="1"/>
      </rPr>
      <t>HIVERTER-EV500i-A6-B4</t>
    </r>
  </si>
  <si>
    <r>
      <rPr>
        <sz val="6"/>
        <rFont val="ＭＳ Ｐ明朝"/>
        <family val="1"/>
      </rPr>
      <t>HIVERTER-EV500i-A4-B5</t>
    </r>
  </si>
  <si>
    <r>
      <rPr>
        <sz val="6"/>
        <rFont val="ＭＳ Ｐ明朝"/>
        <family val="1"/>
      </rPr>
      <t>HIVERTER-EV500i-A2-B6</t>
    </r>
  </si>
  <si>
    <r>
      <rPr>
        <sz val="6"/>
        <rFont val="ＭＳ Ｐ明朝"/>
        <family val="1"/>
      </rPr>
      <t>HIVERTER-EV500i-B7</t>
    </r>
  </si>
  <si>
    <r>
      <rPr>
        <sz val="6"/>
        <rFont val="ＭＳ Ｐ明朝"/>
        <family val="1"/>
      </rPr>
      <t>HIVERTER-EV500i-A3-D3</t>
    </r>
  </si>
  <si>
    <r>
      <rPr>
        <sz val="6"/>
        <rFont val="ＭＳ Ｐ明朝"/>
        <family val="1"/>
      </rPr>
      <t>HIVERTER-EV500i-A1-B1-D3</t>
    </r>
  </si>
  <si>
    <r>
      <rPr>
        <sz val="6"/>
        <rFont val="ＭＳ Ｐ明朝"/>
        <family val="1"/>
      </rPr>
      <t>HIVERTER-EV500i-A10-D1</t>
    </r>
  </si>
  <si>
    <r>
      <rPr>
        <sz val="6"/>
        <rFont val="ＭＳ Ｐ明朝"/>
        <family val="1"/>
      </rPr>
      <t>HIVERTER-EV500i-A8-B1-D1</t>
    </r>
  </si>
  <si>
    <r>
      <rPr>
        <sz val="6"/>
        <rFont val="ＭＳ Ｐ明朝"/>
        <family val="1"/>
      </rPr>
      <t>HIVERTER-EV500i-A6-B2-D1</t>
    </r>
  </si>
  <si>
    <r>
      <rPr>
        <sz val="6"/>
        <rFont val="ＭＳ Ｐ明朝"/>
        <family val="1"/>
      </rPr>
      <t>HIVERTER-EV500i-A4-B3-D1</t>
    </r>
  </si>
  <si>
    <r>
      <rPr>
        <sz val="6"/>
        <rFont val="ＭＳ Ｐ明朝"/>
        <family val="1"/>
      </rPr>
      <t>HIVERTER-EV500i-A2-B4-D1</t>
    </r>
  </si>
  <si>
    <r>
      <rPr>
        <sz val="6"/>
        <rFont val="ＭＳ Ｐ明朝"/>
        <family val="1"/>
      </rPr>
      <t>HIVERTER-EV500i-B5-D1</t>
    </r>
  </si>
  <si>
    <r>
      <rPr>
        <sz val="6"/>
        <rFont val="ＭＳ Ｐ明朝"/>
        <family val="1"/>
      </rPr>
      <t>HIVERTER-EV500i-A6-D2</t>
    </r>
  </si>
  <si>
    <r>
      <rPr>
        <sz val="6"/>
        <rFont val="ＭＳ Ｐ明朝"/>
        <family val="1"/>
      </rPr>
      <t>HIVERTER-EV500i-A4-B1-D2</t>
    </r>
  </si>
  <si>
    <r>
      <rPr>
        <sz val="6"/>
        <rFont val="ＭＳ Ｐ明朝"/>
        <family val="1"/>
      </rPr>
      <t>HIVERTER-EV500i-A2-B2-D2</t>
    </r>
  </si>
  <si>
    <r>
      <rPr>
        <sz val="6"/>
        <rFont val="ＭＳ Ｐ明朝"/>
        <family val="1"/>
      </rPr>
      <t>HIVERTER-EV500i-B3-D2</t>
    </r>
  </si>
  <si>
    <r>
      <rPr>
        <sz val="6"/>
        <rFont val="ＭＳ Ｐ明朝"/>
        <family val="1"/>
      </rPr>
      <t>HIVERTER-EV500i-A13</t>
    </r>
  </si>
  <si>
    <r>
      <rPr>
        <sz val="6"/>
        <rFont val="ＭＳ Ｐ明朝"/>
        <family val="1"/>
      </rPr>
      <t>HIVERTER-EV500i-A11-B1</t>
    </r>
  </si>
  <si>
    <r>
      <rPr>
        <sz val="6"/>
        <rFont val="ＭＳ Ｐ明朝"/>
        <family val="1"/>
      </rPr>
      <t>HIVERTER-EV500i-A9-B2</t>
    </r>
  </si>
  <si>
    <r>
      <rPr>
        <sz val="6"/>
        <rFont val="ＭＳ Ｐ明朝"/>
        <family val="1"/>
      </rPr>
      <t>HIVERTER-EV500i-A7-B3</t>
    </r>
  </si>
  <si>
    <r>
      <rPr>
        <sz val="6"/>
        <rFont val="ＭＳ Ｐ明朝"/>
        <family val="1"/>
      </rPr>
      <t>HIVERTER-EV500i-A5-B4</t>
    </r>
  </si>
  <si>
    <r>
      <rPr>
        <sz val="6"/>
        <rFont val="ＭＳ Ｐ明朝"/>
        <family val="1"/>
      </rPr>
      <t>HIVERTER-EV500i-A3-B5</t>
    </r>
  </si>
  <si>
    <r>
      <rPr>
        <sz val="6"/>
        <rFont val="ＭＳ Ｐ明朝"/>
        <family val="1"/>
      </rPr>
      <t>HIVERTER-EV500i-A1-B6</t>
    </r>
  </si>
  <si>
    <r>
      <rPr>
        <sz val="6"/>
        <rFont val="ＭＳ Ｐ明朝"/>
        <family val="1"/>
      </rPr>
      <t>HIVERTER-EV500i-A2-D3</t>
    </r>
  </si>
  <si>
    <r>
      <rPr>
        <sz val="6"/>
        <rFont val="ＭＳ Ｐ明朝"/>
        <family val="1"/>
      </rPr>
      <t>HIVERTER-EV500i-B1-D3</t>
    </r>
  </si>
  <si>
    <r>
      <rPr>
        <sz val="6"/>
        <rFont val="ＭＳ Ｐ明朝"/>
        <family val="1"/>
      </rPr>
      <t>HIVERTER-EV500i-A9-D1</t>
    </r>
  </si>
  <si>
    <r>
      <rPr>
        <sz val="6"/>
        <rFont val="ＭＳ Ｐ明朝"/>
        <family val="1"/>
      </rPr>
      <t>HIVERTER-EV500i-A7-B1-D1</t>
    </r>
  </si>
  <si>
    <r>
      <rPr>
        <sz val="6"/>
        <rFont val="ＭＳ Ｐ明朝"/>
        <family val="1"/>
      </rPr>
      <t>HIVERTER-EV500i-A5-B2-D1</t>
    </r>
  </si>
  <si>
    <r>
      <rPr>
        <sz val="6"/>
        <rFont val="ＭＳ Ｐ明朝"/>
        <family val="1"/>
      </rPr>
      <t>HIVERTER-EV500i-A3-B3-D1</t>
    </r>
  </si>
  <si>
    <r>
      <rPr>
        <sz val="6"/>
        <rFont val="ＭＳ Ｐ明朝"/>
        <family val="1"/>
      </rPr>
      <t>HIVERTER-EV500i-A1-B4-D1</t>
    </r>
  </si>
  <si>
    <r>
      <rPr>
        <sz val="6"/>
        <rFont val="ＭＳ Ｐ明朝"/>
        <family val="1"/>
      </rPr>
      <t>HIVERTER-EV500i-A5-D2</t>
    </r>
  </si>
  <si>
    <r>
      <rPr>
        <sz val="6"/>
        <rFont val="ＭＳ Ｐ明朝"/>
        <family val="1"/>
      </rPr>
      <t>HIVERTER-EV500i-A3-B1-D2</t>
    </r>
  </si>
  <si>
    <r>
      <rPr>
        <sz val="6"/>
        <rFont val="ＭＳ Ｐ明朝"/>
        <family val="1"/>
      </rPr>
      <t>HIVERTER-EV500i-A1-B2-D2</t>
    </r>
  </si>
  <si>
    <r>
      <rPr>
        <sz val="6"/>
        <rFont val="ＭＳ Ｐ明朝"/>
        <family val="1"/>
      </rPr>
      <t>HIVERTER-EV500i-A12</t>
    </r>
  </si>
  <si>
    <r>
      <rPr>
        <sz val="6"/>
        <rFont val="ＭＳ Ｐ明朝"/>
        <family val="1"/>
      </rPr>
      <t>HIVERTER-EV500i-A10-B1</t>
    </r>
  </si>
  <si>
    <r>
      <rPr>
        <sz val="6"/>
        <rFont val="ＭＳ Ｐ明朝"/>
        <family val="1"/>
      </rPr>
      <t>HIVERTER-EV500i-A8-B2</t>
    </r>
  </si>
  <si>
    <r>
      <rPr>
        <sz val="6"/>
        <rFont val="ＭＳ Ｐ明朝"/>
        <family val="1"/>
      </rPr>
      <t>HIVERTER-EV500i-A6-B3</t>
    </r>
  </si>
  <si>
    <r>
      <rPr>
        <sz val="6"/>
        <rFont val="ＭＳ Ｐ明朝"/>
        <family val="1"/>
      </rPr>
      <t>HIVERTER-EV500i-A4-B4</t>
    </r>
  </si>
  <si>
    <r>
      <rPr>
        <sz val="6"/>
        <rFont val="ＭＳ Ｐ明朝"/>
        <family val="1"/>
      </rPr>
      <t>HIVERTER-EV500i-A2-B5</t>
    </r>
  </si>
  <si>
    <r>
      <rPr>
        <sz val="6"/>
        <rFont val="ＭＳ Ｐ明朝"/>
        <family val="1"/>
      </rPr>
      <t>HIVERTER-EV500i-B6</t>
    </r>
  </si>
  <si>
    <r>
      <rPr>
        <sz val="6"/>
        <rFont val="ＭＳ Ｐ明朝"/>
        <family val="1"/>
      </rPr>
      <t>HIVERTER-EV500i-A1-D3</t>
    </r>
  </si>
  <si>
    <r>
      <rPr>
        <sz val="6"/>
        <rFont val="ＭＳ Ｐ明朝"/>
        <family val="1"/>
      </rPr>
      <t>HIVERTER-EV500i-A8-D1</t>
    </r>
  </si>
  <si>
    <r>
      <rPr>
        <sz val="6"/>
        <rFont val="ＭＳ Ｐ明朝"/>
        <family val="1"/>
      </rPr>
      <t>HIVERTER-EV500i-A6-B1-D1</t>
    </r>
  </si>
  <si>
    <r>
      <rPr>
        <sz val="6"/>
        <rFont val="ＭＳ Ｐ明朝"/>
        <family val="1"/>
      </rPr>
      <t>HIVERTER-EV500i-A4-B2-D1</t>
    </r>
  </si>
  <si>
    <r>
      <rPr>
        <sz val="6"/>
        <rFont val="ＭＳ Ｐ明朝"/>
        <family val="1"/>
      </rPr>
      <t>HIVERTER-EV500i-A2-B3-D1</t>
    </r>
  </si>
  <si>
    <r>
      <rPr>
        <sz val="6"/>
        <rFont val="ＭＳ Ｐ明朝"/>
        <family val="1"/>
      </rPr>
      <t>HIVERTER-EV500i-B4-D1</t>
    </r>
  </si>
  <si>
    <r>
      <rPr>
        <sz val="6"/>
        <rFont val="ＭＳ Ｐ明朝"/>
        <family val="1"/>
      </rPr>
      <t>HIVERTER-EV500i-A4-D2</t>
    </r>
  </si>
  <si>
    <r>
      <rPr>
        <sz val="6"/>
        <rFont val="ＭＳ Ｐ明朝"/>
        <family val="1"/>
      </rPr>
      <t>HIVERTER-EV500i-A2-B1-D2</t>
    </r>
  </si>
  <si>
    <r>
      <rPr>
        <sz val="6"/>
        <rFont val="ＭＳ Ｐ明朝"/>
        <family val="1"/>
      </rPr>
      <t>HIVERTER-EV500i-B2-D2</t>
    </r>
  </si>
  <si>
    <r>
      <rPr>
        <sz val="6"/>
        <rFont val="ＭＳ Ｐ明朝"/>
        <family val="1"/>
      </rPr>
      <t>HIVERTER-EV500i-A11</t>
    </r>
  </si>
  <si>
    <r>
      <rPr>
        <sz val="6"/>
        <rFont val="ＭＳ Ｐ明朝"/>
        <family val="1"/>
      </rPr>
      <t>HIVERTER-EV500i-A9-B1</t>
    </r>
  </si>
  <si>
    <r>
      <rPr>
        <sz val="6"/>
        <rFont val="ＭＳ Ｐ明朝"/>
        <family val="1"/>
      </rPr>
      <t>HIVERTER-EV500i-A7-B2</t>
    </r>
  </si>
  <si>
    <r>
      <rPr>
        <sz val="6"/>
        <rFont val="ＭＳ Ｐ明朝"/>
        <family val="1"/>
      </rPr>
      <t>HIVERTER-EV500i-A5-B3</t>
    </r>
  </si>
  <si>
    <r>
      <rPr>
        <sz val="6"/>
        <rFont val="ＭＳ Ｐ明朝"/>
        <family val="1"/>
      </rPr>
      <t>HIVERTER-EV500i-A3-B4</t>
    </r>
  </si>
  <si>
    <r>
      <rPr>
        <sz val="6"/>
        <rFont val="ＭＳ Ｐ明朝"/>
        <family val="1"/>
      </rPr>
      <t>HIVERTER-EV500i-A1-B5</t>
    </r>
  </si>
  <si>
    <r>
      <rPr>
        <sz val="6"/>
        <rFont val="ＭＳ Ｐ明朝"/>
        <family val="1"/>
      </rPr>
      <t>HIVERTER-EV500i-D3</t>
    </r>
  </si>
  <si>
    <r>
      <rPr>
        <sz val="6"/>
        <rFont val="ＭＳ Ｐ明朝"/>
        <family val="1"/>
      </rPr>
      <t>HIVERTER-EV500i-A7-D1</t>
    </r>
  </si>
  <si>
    <r>
      <rPr>
        <sz val="6"/>
        <rFont val="ＭＳ Ｐ明朝"/>
        <family val="1"/>
      </rPr>
      <t>HIVERTER-EV500i-A5-B1-D1</t>
    </r>
  </si>
  <si>
    <t>HIVERTER-EV500i-A3-B2-D1</t>
    <phoneticPr fontId="39"/>
  </si>
  <si>
    <r>
      <rPr>
        <sz val="6"/>
        <rFont val="ＭＳ Ｐ明朝"/>
        <family val="1"/>
      </rPr>
      <t>HIVERTER-EV500i-A1-B3-D1</t>
    </r>
  </si>
  <si>
    <r>
      <rPr>
        <sz val="6"/>
        <rFont val="ＭＳ Ｐ明朝"/>
        <family val="1"/>
      </rPr>
      <t>HIVERTER-EV500i-A3-D2</t>
    </r>
  </si>
  <si>
    <r>
      <rPr>
        <sz val="6"/>
        <rFont val="ＭＳ Ｐ明朝"/>
        <family val="1"/>
      </rPr>
      <t>HIVERTER-EV500i-A1-B1-D2</t>
    </r>
  </si>
  <si>
    <r>
      <rPr>
        <sz val="6"/>
        <rFont val="ＭＳ Ｐ明朝"/>
        <family val="1"/>
      </rPr>
      <t>HIVERTER-EV500i-A10</t>
    </r>
  </si>
  <si>
    <r>
      <rPr>
        <sz val="6"/>
        <rFont val="ＭＳ Ｐ明朝"/>
        <family val="1"/>
      </rPr>
      <t>HIVERTER-EV500i-A8-B1</t>
    </r>
  </si>
  <si>
    <r>
      <rPr>
        <sz val="6"/>
        <rFont val="ＭＳ Ｐ明朝"/>
        <family val="1"/>
      </rPr>
      <t>HIVERTER-EV500i-A6-B2</t>
    </r>
  </si>
  <si>
    <r>
      <rPr>
        <sz val="6"/>
        <rFont val="ＭＳ Ｐ明朝"/>
        <family val="1"/>
      </rPr>
      <t>HIVERTER-EV500i-A4-B3</t>
    </r>
  </si>
  <si>
    <r>
      <rPr>
        <sz val="6"/>
        <rFont val="ＭＳ Ｐ明朝"/>
        <family val="1"/>
      </rPr>
      <t>HIVERTER-EV500i-A2-B4</t>
    </r>
  </si>
  <si>
    <r>
      <rPr>
        <sz val="6"/>
        <rFont val="ＭＳ Ｐ明朝"/>
        <family val="1"/>
      </rPr>
      <t>HIVERTER-EV500i-B5</t>
    </r>
  </si>
  <si>
    <r>
      <rPr>
        <sz val="6"/>
        <rFont val="ＭＳ Ｐ明朝"/>
        <family val="1"/>
      </rPr>
      <t>HIVERTER-EV500i-A6-D1</t>
    </r>
  </si>
  <si>
    <r>
      <rPr>
        <sz val="6"/>
        <rFont val="ＭＳ Ｐ明朝"/>
        <family val="1"/>
      </rPr>
      <t>HIVERTER-EV500i-A4-B1-D1</t>
    </r>
  </si>
  <si>
    <r>
      <rPr>
        <sz val="6"/>
        <rFont val="ＭＳ Ｐ明朝"/>
        <family val="1"/>
      </rPr>
      <t>HIVERTER-EV500i-A2-B2-D1</t>
    </r>
  </si>
  <si>
    <r>
      <rPr>
        <sz val="6"/>
        <rFont val="ＭＳ Ｐ明朝"/>
        <family val="1"/>
      </rPr>
      <t>HIVERTER-EV500i-B3-D1</t>
    </r>
  </si>
  <si>
    <r>
      <rPr>
        <sz val="6"/>
        <rFont val="ＭＳ Ｐ明朝"/>
        <family val="1"/>
      </rPr>
      <t>HIVERTER-EV500i-A2-D2</t>
    </r>
  </si>
  <si>
    <r>
      <rPr>
        <sz val="6"/>
        <rFont val="ＭＳ Ｐ明朝"/>
        <family val="1"/>
      </rPr>
      <t>HIVERTER-EV500i-B1-D2</t>
    </r>
  </si>
  <si>
    <r>
      <rPr>
        <sz val="6"/>
        <rFont val="ＭＳ Ｐ明朝"/>
        <family val="1"/>
      </rPr>
      <t>HIVERTER-EV500i-A9</t>
    </r>
  </si>
  <si>
    <r>
      <rPr>
        <sz val="6"/>
        <rFont val="ＭＳ Ｐ明朝"/>
        <family val="1"/>
      </rPr>
      <t>HIVERTER-EV500i-A7-B1</t>
    </r>
  </si>
  <si>
    <r>
      <rPr>
        <sz val="6"/>
        <rFont val="ＭＳ Ｐ明朝"/>
        <family val="1"/>
      </rPr>
      <t>HIVERTER-EV500i-A5-B2</t>
    </r>
  </si>
  <si>
    <r>
      <rPr>
        <sz val="6"/>
        <rFont val="ＭＳ Ｐ明朝"/>
        <family val="1"/>
      </rPr>
      <t>HIVERTER-EV500i-A3-B3</t>
    </r>
  </si>
  <si>
    <r>
      <rPr>
        <sz val="6"/>
        <rFont val="ＭＳ Ｐ明朝"/>
        <family val="1"/>
      </rPr>
      <t>HIVERTER-EV500i-A1-B4</t>
    </r>
  </si>
  <si>
    <r>
      <rPr>
        <sz val="6"/>
        <rFont val="ＭＳ Ｐ明朝"/>
        <family val="1"/>
      </rPr>
      <t>HIVERTER-EV500i-A5-D1</t>
    </r>
  </si>
  <si>
    <r>
      <rPr>
        <sz val="6"/>
        <rFont val="ＭＳ Ｐ明朝"/>
        <family val="1"/>
      </rPr>
      <t>HIVERTER-EV500i-A3-B1-D1</t>
    </r>
  </si>
  <si>
    <r>
      <rPr>
        <sz val="6"/>
        <rFont val="ＭＳ Ｐ明朝"/>
        <family val="1"/>
      </rPr>
      <t>HIVERTER-EV500i-A1-B2-D1</t>
    </r>
  </si>
  <si>
    <r>
      <rPr>
        <sz val="6"/>
        <rFont val="ＭＳ Ｐ明朝"/>
        <family val="1"/>
      </rPr>
      <t>HIVERTER-EV500i-A1-D2</t>
    </r>
  </si>
  <si>
    <r>
      <rPr>
        <sz val="6"/>
        <rFont val="ＭＳ Ｐ明朝"/>
        <family val="1"/>
      </rPr>
      <t>HIVERTER-EV500i-A8</t>
    </r>
  </si>
  <si>
    <r>
      <rPr>
        <sz val="6"/>
        <rFont val="ＭＳ Ｐ明朝"/>
        <family val="1"/>
      </rPr>
      <t>HIVERTER-EV500i-A6-B1</t>
    </r>
  </si>
  <si>
    <r>
      <rPr>
        <sz val="6"/>
        <rFont val="ＭＳ Ｐ明朝"/>
        <family val="1"/>
      </rPr>
      <t>HIVERTER-EV500i-A4-B2</t>
    </r>
  </si>
  <si>
    <r>
      <rPr>
        <sz val="6"/>
        <rFont val="ＭＳ Ｐ明朝"/>
        <family val="1"/>
      </rPr>
      <t>HIVERTER-EV500i-A2-B3</t>
    </r>
  </si>
  <si>
    <r>
      <rPr>
        <sz val="6"/>
        <rFont val="ＭＳ Ｐ明朝"/>
        <family val="1"/>
      </rPr>
      <t>HIVERTER-EV500i-B4</t>
    </r>
  </si>
  <si>
    <r>
      <rPr>
        <sz val="6"/>
        <rFont val="ＭＳ Ｐ明朝"/>
        <family val="1"/>
      </rPr>
      <t>HIVERTER-EV500i-A4-D1</t>
    </r>
  </si>
  <si>
    <r>
      <rPr>
        <sz val="6"/>
        <rFont val="ＭＳ Ｐ明朝"/>
        <family val="1"/>
      </rPr>
      <t>HIVERTER-EV500i-A2-B1-D1</t>
    </r>
  </si>
  <si>
    <r>
      <rPr>
        <sz val="6"/>
        <rFont val="ＭＳ Ｐ明朝"/>
        <family val="1"/>
      </rPr>
      <t>HIVERTER-EV500i-B2-D1</t>
    </r>
  </si>
  <si>
    <r>
      <rPr>
        <sz val="6"/>
        <rFont val="ＭＳ Ｐ明朝"/>
        <family val="1"/>
      </rPr>
      <t>HIVERTER-EV500i-D2</t>
    </r>
  </si>
  <si>
    <r>
      <rPr>
        <sz val="6"/>
        <rFont val="ＭＳ Ｐ明朝"/>
        <family val="1"/>
      </rPr>
      <t>HIVERTER-EV500i-A7</t>
    </r>
  </si>
  <si>
    <r>
      <rPr>
        <sz val="6"/>
        <rFont val="ＭＳ Ｐ明朝"/>
        <family val="1"/>
      </rPr>
      <t>HIVERTER-EV500i-A5-B1</t>
    </r>
  </si>
  <si>
    <r>
      <rPr>
        <sz val="6"/>
        <rFont val="ＭＳ Ｐ明朝"/>
        <family val="1"/>
      </rPr>
      <t>HIVERTER-EV500i-A3-B2</t>
    </r>
  </si>
  <si>
    <r>
      <rPr>
        <sz val="6"/>
        <rFont val="ＭＳ Ｐ明朝"/>
        <family val="1"/>
      </rPr>
      <t>HIVERTER-EV500i-A1-B3</t>
    </r>
  </si>
  <si>
    <r>
      <rPr>
        <sz val="6"/>
        <rFont val="ＭＳ Ｐ明朝"/>
        <family val="1"/>
      </rPr>
      <t>HIVERTER-EV500i-A3-D1</t>
    </r>
  </si>
  <si>
    <r>
      <rPr>
        <sz val="6"/>
        <rFont val="ＭＳ Ｐ明朝"/>
        <family val="1"/>
      </rPr>
      <t>HIVERTER-EV500i-A1-B1-D1</t>
    </r>
  </si>
  <si>
    <r>
      <rPr>
        <sz val="6"/>
        <rFont val="ＭＳ Ｐ明朝"/>
        <family val="1"/>
      </rPr>
      <t>HIVERTER-EV500i-A6</t>
    </r>
  </si>
  <si>
    <r>
      <rPr>
        <sz val="6"/>
        <rFont val="ＭＳ Ｐ明朝"/>
        <family val="1"/>
      </rPr>
      <t>HIVERTER-EV500i-A4-B1</t>
    </r>
  </si>
  <si>
    <r>
      <rPr>
        <sz val="6"/>
        <rFont val="ＭＳ Ｐ明朝"/>
        <family val="1"/>
      </rPr>
      <t>HIVERTER-EV500i-A2-B2</t>
    </r>
  </si>
  <si>
    <r>
      <rPr>
        <sz val="6"/>
        <rFont val="ＭＳ Ｐ明朝"/>
        <family val="1"/>
      </rPr>
      <t>HIVERTER-EV500i-B3</t>
    </r>
  </si>
  <si>
    <r>
      <rPr>
        <sz val="6"/>
        <rFont val="ＭＳ Ｐ明朝"/>
        <family val="1"/>
      </rPr>
      <t>HIVERTER-EV500i-A2-D1</t>
    </r>
  </si>
  <si>
    <r>
      <rPr>
        <sz val="6"/>
        <rFont val="ＭＳ Ｐ明朝"/>
        <family val="1"/>
      </rPr>
      <t>HIVERTER-EV500i-B1-D1</t>
    </r>
  </si>
  <si>
    <r>
      <rPr>
        <sz val="6"/>
        <rFont val="ＭＳ Ｐ明朝"/>
        <family val="1"/>
      </rPr>
      <t>HIVERTER-EV500i-A5</t>
    </r>
  </si>
  <si>
    <r>
      <rPr>
        <sz val="6"/>
        <rFont val="ＭＳ Ｐ明朝"/>
        <family val="1"/>
      </rPr>
      <t>HIVERTER-EV500i-A3-B1</t>
    </r>
  </si>
  <si>
    <r>
      <rPr>
        <sz val="6"/>
        <rFont val="ＭＳ Ｐ明朝"/>
        <family val="1"/>
      </rPr>
      <t>HIVERTER-EV500i-A1-B2</t>
    </r>
  </si>
  <si>
    <r>
      <rPr>
        <sz val="6"/>
        <rFont val="ＭＳ Ｐ明朝"/>
        <family val="1"/>
      </rPr>
      <t>HIVERTER-EV500i-A1-D1</t>
    </r>
  </si>
  <si>
    <r>
      <rPr>
        <sz val="6"/>
        <rFont val="ＭＳ Ｐ明朝"/>
        <family val="1"/>
      </rPr>
      <t>HIVERTER-EV500i-A4</t>
    </r>
  </si>
  <si>
    <r>
      <rPr>
        <sz val="6"/>
        <rFont val="ＭＳ Ｐ明朝"/>
        <family val="1"/>
      </rPr>
      <t>HIVERTER-EV500i-A2-B1</t>
    </r>
  </si>
  <si>
    <r>
      <rPr>
        <sz val="6"/>
        <rFont val="ＭＳ Ｐ明朝"/>
        <family val="1"/>
      </rPr>
      <t>HIVERTER-EV500i-B2</t>
    </r>
  </si>
  <si>
    <r>
      <rPr>
        <sz val="6"/>
        <rFont val="ＭＳ Ｐ明朝"/>
        <family val="1"/>
      </rPr>
      <t>HIVERTER-EV500i-D1</t>
    </r>
  </si>
  <si>
    <r>
      <rPr>
        <sz val="6"/>
        <rFont val="ＭＳ Ｐ明朝"/>
        <family val="1"/>
      </rPr>
      <t>HIVERTER-EV500i-A3</t>
    </r>
  </si>
  <si>
    <r>
      <rPr>
        <sz val="6"/>
        <rFont val="ＭＳ Ｐ明朝"/>
        <family val="1"/>
      </rPr>
      <t>HIVERTER-EV500i-A1-B1</t>
    </r>
  </si>
  <si>
    <r>
      <rPr>
        <sz val="6"/>
        <rFont val="ＭＳ Ｐ明朝"/>
        <family val="1"/>
      </rPr>
      <t>HIVERTER-EV500i-A2</t>
    </r>
  </si>
  <si>
    <r>
      <rPr>
        <sz val="6"/>
        <rFont val="ＭＳ Ｐ明朝"/>
        <family val="1"/>
      </rPr>
      <t>HIVERTER-EV500i-B1</t>
    </r>
  </si>
  <si>
    <r>
      <rPr>
        <sz val="6"/>
        <rFont val="ＭＳ Ｐ明朝"/>
        <family val="1"/>
      </rPr>
      <t>HIVERTER-EV500i-A1</t>
    </r>
  </si>
  <si>
    <t>ABB</t>
  </si>
  <si>
    <t>CHAEVI</t>
  </si>
  <si>
    <t>fantasista</t>
  </si>
  <si>
    <t>JFEテクノス</t>
  </si>
  <si>
    <t>Zerova</t>
  </si>
  <si>
    <t>アサヒ衛陶</t>
  </si>
  <si>
    <t>キューヘン</t>
  </si>
  <si>
    <t>ジゴワッツ</t>
  </si>
  <si>
    <t>スターチャージ</t>
  </si>
  <si>
    <t>ダイヘン</t>
  </si>
  <si>
    <t>デルタ電子</t>
  </si>
  <si>
    <t>デンゲン</t>
  </si>
  <si>
    <t>テンフィールズファクトリー</t>
  </si>
  <si>
    <t>日発販売</t>
  </si>
  <si>
    <t>ハセテック</t>
  </si>
  <si>
    <t>パワーエックス</t>
  </si>
  <si>
    <t>新電元工業</t>
  </si>
  <si>
    <t>エンザミンパワー</t>
  </si>
  <si>
    <t>北海道電気相互</t>
  </si>
  <si>
    <t>充活</t>
  </si>
  <si>
    <t>和光電研</t>
  </si>
  <si>
    <t>プラゴ</t>
  </si>
  <si>
    <r>
      <rPr>
        <sz val="7"/>
        <rFont val="ＭＳ Ｐ明朝"/>
        <family val="1"/>
      </rPr>
      <t>ABB</t>
    </r>
  </si>
  <si>
    <r>
      <rPr>
        <sz val="7"/>
        <rFont val="ＭＳ Ｐ明朝"/>
        <family val="1"/>
      </rPr>
      <t>普通</t>
    </r>
  </si>
  <si>
    <r>
      <rPr>
        <sz val="7"/>
        <rFont val="ＭＳ Ｐ明朝"/>
        <family val="1"/>
      </rPr>
      <t>TAC-W6-P8-R-C-JPN</t>
    </r>
  </si>
  <si>
    <r>
      <rPr>
        <sz val="7"/>
        <rFont val="ＭＳ Ｐ明朝"/>
        <family val="1"/>
      </rPr>
      <t>TAC-W6-P8-R-JPN</t>
    </r>
  </si>
  <si>
    <r>
      <rPr>
        <sz val="7"/>
        <rFont val="ＭＳ Ｐ明朝"/>
        <family val="1"/>
      </rPr>
      <t>Zerova</t>
    </r>
  </si>
  <si>
    <r>
      <rPr>
        <sz val="7"/>
        <rFont val="ＭＳ Ｐ明朝"/>
        <family val="1"/>
      </rPr>
      <t>AXSJ960001D3P0-RW</t>
    </r>
  </si>
  <si>
    <r>
      <rPr>
        <sz val="7"/>
        <rFont val="ＭＳ Ｐ明朝"/>
        <family val="1"/>
      </rPr>
      <t>AXSJ960001D3P1-RW</t>
    </r>
  </si>
  <si>
    <r>
      <rPr>
        <sz val="7"/>
        <rFont val="ＭＳ Ｐ明朝"/>
        <family val="1"/>
      </rPr>
      <t>AXSJ960001D3P3-RW</t>
    </r>
  </si>
  <si>
    <r>
      <rPr>
        <sz val="7"/>
        <rFont val="ＭＳ Ｐ明朝"/>
        <family val="1"/>
      </rPr>
      <t>AXSJ960001D3P4-RW</t>
    </r>
  </si>
  <si>
    <r>
      <rPr>
        <sz val="7"/>
        <rFont val="ＭＳ Ｐ明朝"/>
        <family val="1"/>
      </rPr>
      <t>AXSJ960001D3P5-RW</t>
    </r>
  </si>
  <si>
    <r>
      <rPr>
        <sz val="7"/>
        <rFont val="ＭＳ Ｐ明朝"/>
        <family val="1"/>
      </rPr>
      <t>AXSJ960001D3P6-RW</t>
    </r>
  </si>
  <si>
    <r>
      <rPr>
        <sz val="7"/>
        <rFont val="ＭＳ Ｐ明朝"/>
        <family val="1"/>
      </rPr>
      <t>AXSJ960001D3P0S</t>
    </r>
  </si>
  <si>
    <r>
      <rPr>
        <sz val="7"/>
        <rFont val="ＭＳ Ｐ明朝"/>
        <family val="1"/>
      </rPr>
      <t>AXSJ960001D3P0SC</t>
    </r>
  </si>
  <si>
    <r>
      <rPr>
        <sz val="7"/>
        <rFont val="ＭＳ Ｐ明朝"/>
        <family val="1"/>
      </rPr>
      <t>AXSJ960001D3P0SD</t>
    </r>
  </si>
  <si>
    <r>
      <rPr>
        <sz val="7"/>
        <rFont val="ＭＳ Ｐ明朝"/>
        <family val="1"/>
      </rPr>
      <t>AXSJ960001D3P0SCD</t>
    </r>
  </si>
  <si>
    <r>
      <rPr>
        <sz val="7"/>
        <rFont val="ＭＳ Ｐ明朝"/>
        <family val="1"/>
      </rPr>
      <t>AXSJ960001D3P0SD2</t>
    </r>
  </si>
  <si>
    <r>
      <rPr>
        <sz val="7"/>
        <rFont val="ＭＳ Ｐ明朝"/>
        <family val="1"/>
      </rPr>
      <t>AXSJ960001D3P0SCD2</t>
    </r>
  </si>
  <si>
    <r>
      <rPr>
        <sz val="7"/>
        <rFont val="ＭＳ Ｐ明朝"/>
        <family val="1"/>
      </rPr>
      <t>AXSJ960001D3P1S</t>
    </r>
  </si>
  <si>
    <r>
      <rPr>
        <sz val="7"/>
        <rFont val="ＭＳ Ｐ明朝"/>
        <family val="1"/>
      </rPr>
      <t>AXSJ960001D3P1SC</t>
    </r>
  </si>
  <si>
    <r>
      <rPr>
        <sz val="7"/>
        <rFont val="ＭＳ Ｐ明朝"/>
        <family val="1"/>
      </rPr>
      <t>AXSJ960001D3P1SD</t>
    </r>
  </si>
  <si>
    <r>
      <rPr>
        <sz val="7"/>
        <rFont val="ＭＳ Ｐ明朝"/>
        <family val="1"/>
      </rPr>
      <t>AXSJ960001D3P1SCD</t>
    </r>
  </si>
  <si>
    <r>
      <rPr>
        <sz val="7"/>
        <rFont val="ＭＳ Ｐ明朝"/>
        <family val="1"/>
      </rPr>
      <t>AXSJ960001D3P1SD2</t>
    </r>
  </si>
  <si>
    <r>
      <rPr>
        <sz val="7"/>
        <rFont val="ＭＳ Ｐ明朝"/>
        <family val="1"/>
      </rPr>
      <t>AXSJ960001D3P1SCD2</t>
    </r>
  </si>
  <si>
    <r>
      <rPr>
        <sz val="7"/>
        <rFont val="ＭＳ Ｐ明朝"/>
        <family val="1"/>
      </rPr>
      <t>AXSJ960001D3P3S</t>
    </r>
  </si>
  <si>
    <r>
      <rPr>
        <sz val="7"/>
        <rFont val="ＭＳ Ｐ明朝"/>
        <family val="1"/>
      </rPr>
      <t>AXSJ960001D3P3SC</t>
    </r>
  </si>
  <si>
    <r>
      <rPr>
        <sz val="7"/>
        <rFont val="ＭＳ Ｐ明朝"/>
        <family val="1"/>
      </rPr>
      <t>AXSJ960001D3P3SD</t>
    </r>
  </si>
  <si>
    <r>
      <rPr>
        <sz val="7"/>
        <rFont val="ＭＳ Ｐ明朝"/>
        <family val="1"/>
      </rPr>
      <t>AXSJ960001D3P3SCD</t>
    </r>
  </si>
  <si>
    <r>
      <rPr>
        <sz val="7"/>
        <rFont val="ＭＳ Ｐ明朝"/>
        <family val="1"/>
      </rPr>
      <t>AXSJ960001D3P3SD2</t>
    </r>
  </si>
  <si>
    <r>
      <rPr>
        <sz val="7"/>
        <rFont val="ＭＳ Ｐ明朝"/>
        <family val="1"/>
      </rPr>
      <t>AXSJ960001D3P3SCD2</t>
    </r>
  </si>
  <si>
    <r>
      <rPr>
        <sz val="7"/>
        <rFont val="ＭＳ Ｐ明朝"/>
        <family val="1"/>
      </rPr>
      <t>AXSJ960001D3P4S</t>
    </r>
  </si>
  <si>
    <r>
      <rPr>
        <sz val="7"/>
        <rFont val="ＭＳ Ｐ明朝"/>
        <family val="1"/>
      </rPr>
      <t>AXSJ960001D3P4SC</t>
    </r>
  </si>
  <si>
    <r>
      <rPr>
        <sz val="7"/>
        <rFont val="ＭＳ Ｐ明朝"/>
        <family val="1"/>
      </rPr>
      <t>AXSJ960001D3P4SD</t>
    </r>
  </si>
  <si>
    <r>
      <rPr>
        <sz val="7"/>
        <rFont val="ＭＳ Ｐ明朝"/>
        <family val="1"/>
      </rPr>
      <t>AXSJ960001D3P4SCD</t>
    </r>
  </si>
  <si>
    <r>
      <rPr>
        <sz val="7"/>
        <rFont val="ＭＳ Ｐ明朝"/>
        <family val="1"/>
      </rPr>
      <t>AXSJ960001D3P4SD2</t>
    </r>
  </si>
  <si>
    <r>
      <rPr>
        <sz val="7"/>
        <rFont val="ＭＳ Ｐ明朝"/>
        <family val="1"/>
      </rPr>
      <t>AXSJ960001D3P4SCD2</t>
    </r>
  </si>
  <si>
    <r>
      <rPr>
        <sz val="7"/>
        <rFont val="ＭＳ Ｐ明朝"/>
        <family val="1"/>
      </rPr>
      <t>AXSJ960001D3P5S</t>
    </r>
  </si>
  <si>
    <r>
      <rPr>
        <sz val="7"/>
        <rFont val="ＭＳ Ｐ明朝"/>
        <family val="1"/>
      </rPr>
      <t>AXSJ960001D3P5SD</t>
    </r>
  </si>
  <si>
    <r>
      <rPr>
        <sz val="7"/>
        <rFont val="ＭＳ Ｐ明朝"/>
        <family val="1"/>
      </rPr>
      <t>AXSJ960001D3P5SD2</t>
    </r>
  </si>
  <si>
    <r>
      <rPr>
        <sz val="7"/>
        <rFont val="ＭＳ Ｐ明朝"/>
        <family val="1"/>
      </rPr>
      <t>AXSJ960001D3P6S</t>
    </r>
  </si>
  <si>
    <r>
      <rPr>
        <sz val="7"/>
        <rFont val="ＭＳ Ｐ明朝"/>
        <family val="1"/>
      </rPr>
      <t>AXSJ960001D3P6SD</t>
    </r>
  </si>
  <si>
    <r>
      <rPr>
        <sz val="7"/>
        <rFont val="ＭＳ Ｐ明朝"/>
        <family val="1"/>
      </rPr>
      <t>AXSJ960001D3P6SD2</t>
    </r>
  </si>
  <si>
    <r>
      <rPr>
        <sz val="7"/>
        <rFont val="ＭＳ Ｐ明朝"/>
        <family val="1"/>
      </rPr>
      <t>AWSJ60000101</t>
    </r>
  </si>
  <si>
    <r>
      <rPr>
        <sz val="7"/>
        <rFont val="ＭＳ Ｐ明朝"/>
        <family val="1"/>
      </rPr>
      <t>AWSJ60000101ES</t>
    </r>
  </si>
  <si>
    <r>
      <rPr>
        <sz val="7"/>
        <rFont val="ＭＳ Ｐ明朝"/>
        <family val="1"/>
      </rPr>
      <t>AWSJ60000101ESN</t>
    </r>
  </si>
  <si>
    <r>
      <rPr>
        <sz val="7"/>
        <rFont val="ＭＳ Ｐ明朝"/>
        <family val="1"/>
      </rPr>
      <t>AWSJ60000101ESS</t>
    </r>
  </si>
  <si>
    <r>
      <rPr>
        <sz val="7"/>
        <rFont val="ＭＳ Ｐ明朝"/>
        <family val="1"/>
      </rPr>
      <t>AWSJ60000101ESSN</t>
    </r>
  </si>
  <si>
    <r>
      <rPr>
        <sz val="7"/>
        <rFont val="ＭＳ Ｐ明朝"/>
        <family val="1"/>
      </rPr>
      <t>AWSJ60000101S</t>
    </r>
  </si>
  <si>
    <r>
      <rPr>
        <sz val="7"/>
        <rFont val="ＭＳ Ｐ明朝"/>
        <family val="1"/>
      </rPr>
      <t>AWSJ60000101SC</t>
    </r>
  </si>
  <si>
    <r>
      <rPr>
        <sz val="7"/>
        <rFont val="ＭＳ Ｐ明朝"/>
        <family val="1"/>
      </rPr>
      <t>AWSJ60000101SCD2</t>
    </r>
  </si>
  <si>
    <r>
      <rPr>
        <sz val="7"/>
        <rFont val="ＭＳ Ｐ明朝"/>
        <family val="1"/>
      </rPr>
      <t>AWSJ60000101SCD</t>
    </r>
  </si>
  <si>
    <r>
      <rPr>
        <sz val="7"/>
        <rFont val="ＭＳ Ｐ明朝"/>
        <family val="1"/>
      </rPr>
      <t>AWSJ60000101SCD2P</t>
    </r>
  </si>
  <si>
    <r>
      <rPr>
        <sz val="7"/>
        <rFont val="ＭＳ Ｐ明朝"/>
        <family val="1"/>
      </rPr>
      <t>AWSJ60000101SCDP</t>
    </r>
  </si>
  <si>
    <r>
      <rPr>
        <sz val="7"/>
        <rFont val="ＭＳ Ｐ明朝"/>
        <family val="1"/>
      </rPr>
      <t>AWSJ60000101SCP</t>
    </r>
  </si>
  <si>
    <r>
      <rPr>
        <sz val="7"/>
        <rFont val="ＭＳ Ｐ明朝"/>
        <family val="1"/>
      </rPr>
      <t>AWSJ60000101SD</t>
    </r>
  </si>
  <si>
    <r>
      <rPr>
        <sz val="7"/>
        <rFont val="ＭＳ Ｐ明朝"/>
        <family val="1"/>
      </rPr>
      <t>AWSJ60000101SD2</t>
    </r>
  </si>
  <si>
    <r>
      <rPr>
        <sz val="7"/>
        <rFont val="ＭＳ Ｐ明朝"/>
        <family val="1"/>
      </rPr>
      <t>AWSJ60000101SD2P</t>
    </r>
  </si>
  <si>
    <r>
      <rPr>
        <sz val="7"/>
        <rFont val="ＭＳ Ｐ明朝"/>
        <family val="1"/>
      </rPr>
      <t>AWSJ60000101SDP</t>
    </r>
  </si>
  <si>
    <r>
      <rPr>
        <sz val="7"/>
        <rFont val="ＭＳ Ｐ明朝"/>
        <family val="1"/>
      </rPr>
      <t>AWSJ60000101P</t>
    </r>
  </si>
  <si>
    <r>
      <rPr>
        <sz val="7"/>
        <rFont val="ＭＳ Ｐ明朝"/>
        <family val="1"/>
      </rPr>
      <t>AWSJ60000101SP</t>
    </r>
  </si>
  <si>
    <r>
      <rPr>
        <sz val="7"/>
        <rFont val="ＭＳ Ｐ明朝"/>
        <family val="1"/>
      </rPr>
      <t>AWSJ600001E1</t>
    </r>
  </si>
  <si>
    <r>
      <rPr>
        <sz val="7"/>
        <rFont val="ＭＳ Ｐ明朝"/>
        <family val="1"/>
      </rPr>
      <t>AWSJ600001E1ES</t>
    </r>
  </si>
  <si>
    <r>
      <rPr>
        <sz val="7"/>
        <rFont val="ＭＳ Ｐ明朝"/>
        <family val="1"/>
      </rPr>
      <t>AWSJ600001E1ESS</t>
    </r>
  </si>
  <si>
    <r>
      <rPr>
        <sz val="7"/>
        <rFont val="ＭＳ Ｐ明朝"/>
        <family val="1"/>
      </rPr>
      <t>AWSJ600001E1ESN</t>
    </r>
  </si>
  <si>
    <r>
      <rPr>
        <sz val="7"/>
        <rFont val="ＭＳ Ｐ明朝"/>
        <family val="1"/>
      </rPr>
      <t>AWSJ600001E1ESSN</t>
    </r>
  </si>
  <si>
    <r>
      <rPr>
        <sz val="7"/>
        <rFont val="ＭＳ Ｐ明朝"/>
        <family val="1"/>
      </rPr>
      <t>AWSJ600001E1S</t>
    </r>
  </si>
  <si>
    <r>
      <rPr>
        <sz val="7"/>
        <rFont val="ＭＳ Ｐ明朝"/>
        <family val="1"/>
      </rPr>
      <t>AWSJ600001E1SC</t>
    </r>
  </si>
  <si>
    <r>
      <rPr>
        <sz val="7"/>
        <rFont val="ＭＳ Ｐ明朝"/>
        <family val="1"/>
      </rPr>
      <t>AWSJ600001E1SCD</t>
    </r>
  </si>
  <si>
    <r>
      <rPr>
        <sz val="7"/>
        <rFont val="ＭＳ Ｐ明朝"/>
        <family val="1"/>
      </rPr>
      <t>AWSJ600001E1SCD2</t>
    </r>
  </si>
  <si>
    <r>
      <rPr>
        <sz val="7"/>
        <rFont val="ＭＳ Ｐ明朝"/>
        <family val="1"/>
      </rPr>
      <t>AWSJ600001E1SCD2P</t>
    </r>
  </si>
  <si>
    <r>
      <rPr>
        <sz val="7"/>
        <rFont val="ＭＳ Ｐ明朝"/>
        <family val="1"/>
      </rPr>
      <t>AWSJ600001E1SCDP</t>
    </r>
  </si>
  <si>
    <r>
      <rPr>
        <sz val="7"/>
        <rFont val="ＭＳ Ｐ明朝"/>
        <family val="1"/>
      </rPr>
      <t>AWSJ600001E1SCP</t>
    </r>
  </si>
  <si>
    <r>
      <rPr>
        <sz val="7"/>
        <rFont val="ＭＳ Ｐ明朝"/>
        <family val="1"/>
      </rPr>
      <t>AWSJ600001E1SD</t>
    </r>
  </si>
  <si>
    <r>
      <rPr>
        <sz val="7"/>
        <rFont val="ＭＳ Ｐ明朝"/>
        <family val="1"/>
      </rPr>
      <t>AWSJ600001E1SD2</t>
    </r>
  </si>
  <si>
    <r>
      <rPr>
        <sz val="7"/>
        <rFont val="ＭＳ Ｐ明朝"/>
        <family val="1"/>
      </rPr>
      <t>AWSJ600001E1SD2P</t>
    </r>
  </si>
  <si>
    <r>
      <rPr>
        <sz val="7"/>
        <rFont val="ＭＳ Ｐ明朝"/>
        <family val="1"/>
      </rPr>
      <t>AWSJ600001E1SDP</t>
    </r>
  </si>
  <si>
    <r>
      <rPr>
        <sz val="7"/>
        <rFont val="ＭＳ Ｐ明朝"/>
        <family val="1"/>
      </rPr>
      <t>AWSJ600001E1P</t>
    </r>
  </si>
  <si>
    <r>
      <rPr>
        <sz val="7"/>
        <rFont val="ＭＳ Ｐ明朝"/>
        <family val="1"/>
      </rPr>
      <t>AWSJ600001E1SP</t>
    </r>
  </si>
  <si>
    <r>
      <rPr>
        <sz val="7"/>
        <rFont val="ＭＳ Ｐ明朝"/>
        <family val="1"/>
      </rPr>
      <t>AWSJ600001T1</t>
    </r>
  </si>
  <si>
    <r>
      <rPr>
        <sz val="7"/>
        <rFont val="ＭＳ Ｐ明朝"/>
        <family val="1"/>
      </rPr>
      <t>AWSJ600001T1ES</t>
    </r>
  </si>
  <si>
    <r>
      <rPr>
        <sz val="7"/>
        <rFont val="ＭＳ Ｐ明朝"/>
        <family val="1"/>
      </rPr>
      <t>AWSJ600001T1ESS</t>
    </r>
  </si>
  <si>
    <r>
      <rPr>
        <sz val="7"/>
        <rFont val="ＭＳ Ｐ明朝"/>
        <family val="1"/>
      </rPr>
      <t>AWSJ600001T1ESN</t>
    </r>
  </si>
  <si>
    <r>
      <rPr>
        <sz val="7"/>
        <rFont val="ＭＳ Ｐ明朝"/>
        <family val="1"/>
      </rPr>
      <t>AWSJ600001T1ESSN</t>
    </r>
  </si>
  <si>
    <r>
      <rPr>
        <sz val="7"/>
        <rFont val="ＭＳ Ｐ明朝"/>
        <family val="1"/>
      </rPr>
      <t>AWSJ600001T1S</t>
    </r>
  </si>
  <si>
    <r>
      <rPr>
        <sz val="7"/>
        <rFont val="ＭＳ Ｐ明朝"/>
        <family val="1"/>
      </rPr>
      <t>AWSJ600001T1SC</t>
    </r>
  </si>
  <si>
    <r>
      <rPr>
        <sz val="7"/>
        <rFont val="ＭＳ Ｐ明朝"/>
        <family val="1"/>
      </rPr>
      <t>AWSJ600001T1SCD</t>
    </r>
  </si>
  <si>
    <r>
      <rPr>
        <sz val="7"/>
        <rFont val="ＭＳ Ｐ明朝"/>
        <family val="1"/>
      </rPr>
      <t>AWSJ600001T1SCD2</t>
    </r>
  </si>
  <si>
    <r>
      <rPr>
        <sz val="7"/>
        <rFont val="ＭＳ Ｐ明朝"/>
        <family val="1"/>
      </rPr>
      <t>AWSJ600001T1SCD2P</t>
    </r>
  </si>
  <si>
    <r>
      <rPr>
        <sz val="7"/>
        <rFont val="ＭＳ Ｐ明朝"/>
        <family val="1"/>
      </rPr>
      <t>AWSJ600001T1SCDP</t>
    </r>
  </si>
  <si>
    <r>
      <rPr>
        <sz val="7"/>
        <rFont val="ＭＳ Ｐ明朝"/>
        <family val="1"/>
      </rPr>
      <t>AWSJ600001T1SCP</t>
    </r>
  </si>
  <si>
    <r>
      <rPr>
        <sz val="7"/>
        <rFont val="ＭＳ Ｐ明朝"/>
        <family val="1"/>
      </rPr>
      <t>AWSJ600001T1SD</t>
    </r>
  </si>
  <si>
    <r>
      <rPr>
        <sz val="7"/>
        <rFont val="ＭＳ Ｐ明朝"/>
        <family val="1"/>
      </rPr>
      <t>AWSJ600001T1SD2</t>
    </r>
  </si>
  <si>
    <r>
      <rPr>
        <sz val="7"/>
        <rFont val="ＭＳ Ｐ明朝"/>
        <family val="1"/>
      </rPr>
      <t>AWSJ600001T1SD2P</t>
    </r>
  </si>
  <si>
    <r>
      <rPr>
        <sz val="7"/>
        <rFont val="ＭＳ Ｐ明朝"/>
        <family val="1"/>
      </rPr>
      <t>AWSJ600001T1SDP</t>
    </r>
  </si>
  <si>
    <r>
      <rPr>
        <sz val="7"/>
        <rFont val="ＭＳ Ｐ明朝"/>
        <family val="1"/>
      </rPr>
      <t>AWSJ600001T1P</t>
    </r>
  </si>
  <si>
    <r>
      <rPr>
        <sz val="7"/>
        <rFont val="ＭＳ Ｐ明朝"/>
        <family val="1"/>
      </rPr>
      <t>AWSJ600001T1SP</t>
    </r>
  </si>
  <si>
    <r>
      <rPr>
        <sz val="7"/>
        <rFont val="ＭＳ Ｐ明朝"/>
        <family val="1"/>
      </rPr>
      <t>AWSJ600001W1</t>
    </r>
  </si>
  <si>
    <r>
      <rPr>
        <sz val="7"/>
        <rFont val="ＭＳ Ｐ明朝"/>
        <family val="1"/>
      </rPr>
      <t>AWSJ600001W1S</t>
    </r>
  </si>
  <si>
    <r>
      <rPr>
        <sz val="7"/>
        <rFont val="ＭＳ Ｐ明朝"/>
        <family val="1"/>
      </rPr>
      <t>AWSJ600001W1SC</t>
    </r>
  </si>
  <si>
    <r>
      <rPr>
        <sz val="7"/>
        <rFont val="ＭＳ Ｐ明朝"/>
        <family val="1"/>
      </rPr>
      <t>AWSJ600001W1SCD</t>
    </r>
  </si>
  <si>
    <r>
      <rPr>
        <sz val="7"/>
        <rFont val="ＭＳ Ｐ明朝"/>
        <family val="1"/>
      </rPr>
      <t>AWSJ600001W1SCD2</t>
    </r>
  </si>
  <si>
    <r>
      <rPr>
        <sz val="7"/>
        <rFont val="ＭＳ Ｐ明朝"/>
        <family val="1"/>
      </rPr>
      <t>AWSJ600001W1SCD2P</t>
    </r>
  </si>
  <si>
    <r>
      <rPr>
        <sz val="7"/>
        <rFont val="ＭＳ Ｐ明朝"/>
        <family val="1"/>
      </rPr>
      <t>AWSJ600001W1SCDP</t>
    </r>
  </si>
  <si>
    <r>
      <rPr>
        <sz val="7"/>
        <rFont val="ＭＳ Ｐ明朝"/>
        <family val="1"/>
      </rPr>
      <t>AWSJ600001W1SCP</t>
    </r>
  </si>
  <si>
    <r>
      <rPr>
        <sz val="7"/>
        <rFont val="ＭＳ Ｐ明朝"/>
        <family val="1"/>
      </rPr>
      <t>AWSJ600001W1SD</t>
    </r>
  </si>
  <si>
    <r>
      <rPr>
        <sz val="7"/>
        <rFont val="ＭＳ Ｐ明朝"/>
        <family val="1"/>
      </rPr>
      <t>AWSJ600001W1SD2</t>
    </r>
  </si>
  <si>
    <r>
      <rPr>
        <sz val="7"/>
        <rFont val="ＭＳ Ｐ明朝"/>
        <family val="1"/>
      </rPr>
      <t>AWSJ600001W1SD2P</t>
    </r>
  </si>
  <si>
    <r>
      <rPr>
        <sz val="7"/>
        <rFont val="ＭＳ Ｐ明朝"/>
        <family val="1"/>
      </rPr>
      <t>AWSJ600001W1SDP</t>
    </r>
  </si>
  <si>
    <r>
      <rPr>
        <sz val="7"/>
        <rFont val="ＭＳ Ｐ明朝"/>
        <family val="1"/>
      </rPr>
      <t>AWSJ600001W1P</t>
    </r>
  </si>
  <si>
    <r>
      <rPr>
        <sz val="7"/>
        <rFont val="ＭＳ Ｐ明朝"/>
        <family val="1"/>
      </rPr>
      <t>AWSJ600001W1SP</t>
    </r>
  </si>
  <si>
    <r>
      <rPr>
        <sz val="7"/>
        <rFont val="ＭＳ Ｐ明朝"/>
        <family val="1"/>
      </rPr>
      <t>クリエイト・プロ</t>
    </r>
  </si>
  <si>
    <r>
      <rPr>
        <sz val="7"/>
        <rFont val="ＭＳ Ｐ明朝"/>
        <family val="1"/>
      </rPr>
      <t>コンセント</t>
    </r>
  </si>
  <si>
    <r>
      <rPr>
        <sz val="7"/>
        <rFont val="ＭＳ Ｐ明朝"/>
        <family val="1"/>
      </rPr>
      <t>W90998-0610</t>
    </r>
  </si>
  <si>
    <r>
      <rPr>
        <sz val="7"/>
        <rFont val="ＭＳ Ｐ明朝"/>
        <family val="1"/>
      </rPr>
      <t>コンセントスタンド</t>
    </r>
  </si>
  <si>
    <r>
      <rPr>
        <sz val="7"/>
        <rFont val="ＭＳ Ｐ明朝"/>
        <family val="1"/>
      </rPr>
      <t>W90211-0250</t>
    </r>
  </si>
  <si>
    <r>
      <rPr>
        <sz val="7"/>
        <rFont val="ＭＳ Ｐ明朝"/>
        <family val="1"/>
      </rPr>
      <t>ジゴワッツ</t>
    </r>
  </si>
  <si>
    <r>
      <rPr>
        <sz val="7"/>
        <rFont val="ＭＳ Ｐ明朝"/>
        <family val="1"/>
      </rPr>
      <t>JW-EVSE-6KI-055</t>
    </r>
  </si>
  <si>
    <r>
      <rPr>
        <sz val="7"/>
        <rFont val="ＭＳ Ｐ明朝"/>
        <family val="1"/>
      </rPr>
      <t>JW-EVSE-6KI-055-PIYO</t>
    </r>
  </si>
  <si>
    <r>
      <rPr>
        <sz val="7"/>
        <rFont val="ＭＳ Ｐ明朝"/>
        <family val="1"/>
      </rPr>
      <t>JW-EVSE-6KI-080</t>
    </r>
  </si>
  <si>
    <r>
      <rPr>
        <sz val="7"/>
        <rFont val="ＭＳ Ｐ明朝"/>
        <family val="1"/>
      </rPr>
      <t>JW-EVSE-6KI-080-PIYO</t>
    </r>
  </si>
  <si>
    <t>JW-EVSE-6KI-100</t>
    <phoneticPr fontId="39"/>
  </si>
  <si>
    <t>JW-EVSE-6KI-100-PIYO</t>
    <phoneticPr fontId="39"/>
  </si>
  <si>
    <t>JW-EVSE-6KI-150</t>
    <phoneticPr fontId="39"/>
  </si>
  <si>
    <t>JW-EVSE-6KI-150-PIYO</t>
    <phoneticPr fontId="39"/>
  </si>
  <si>
    <r>
      <rPr>
        <sz val="7"/>
        <rFont val="ＭＳ Ｐ明朝"/>
        <family val="1"/>
      </rPr>
      <t>JW-EVSE-3KI-055</t>
    </r>
  </si>
  <si>
    <r>
      <rPr>
        <sz val="7"/>
        <rFont val="ＭＳ Ｐ明朝"/>
        <family val="1"/>
      </rPr>
      <t>JW-EVSE-3KI-055-PIYO</t>
    </r>
  </si>
  <si>
    <r>
      <rPr>
        <sz val="7"/>
        <rFont val="ＭＳ Ｐ明朝"/>
        <family val="1"/>
      </rPr>
      <t>JW-EVSE-3KI-080</t>
    </r>
  </si>
  <si>
    <r>
      <rPr>
        <sz val="7"/>
        <rFont val="ＭＳ Ｐ明朝"/>
        <family val="1"/>
      </rPr>
      <t>JW-EVSE-3KI-080-PIYO</t>
    </r>
  </si>
  <si>
    <r>
      <rPr>
        <sz val="7"/>
        <rFont val="ＭＳ Ｐ明朝"/>
        <family val="1"/>
      </rPr>
      <t>デルタ電子</t>
    </r>
  </si>
  <si>
    <r>
      <rPr>
        <sz val="7"/>
        <rFont val="ＭＳ Ｐ明朝"/>
        <family val="1"/>
      </rPr>
      <t>AWJ70215BENJ</t>
    </r>
  </si>
  <si>
    <r>
      <rPr>
        <sz val="7"/>
        <rFont val="ＭＳ Ｐ明朝"/>
        <family val="1"/>
      </rPr>
      <t>パナソニック</t>
    </r>
  </si>
  <si>
    <r>
      <rPr>
        <sz val="7"/>
        <rFont val="ＭＳ Ｐ明朝"/>
        <family val="1"/>
      </rPr>
      <t>DNE3611</t>
    </r>
  </si>
  <si>
    <r>
      <rPr>
        <sz val="7"/>
        <rFont val="ＭＳ Ｐ明朝"/>
        <family val="1"/>
      </rPr>
      <t>DNE3612</t>
    </r>
  </si>
  <si>
    <r>
      <rPr>
        <sz val="7"/>
        <rFont val="ＭＳ Ｐ明朝"/>
        <family val="1"/>
      </rPr>
      <t>DNE3621</t>
    </r>
  </si>
  <si>
    <r>
      <rPr>
        <sz val="7"/>
        <rFont val="ＭＳ Ｐ明朝"/>
        <family val="1"/>
      </rPr>
      <t>DNE3622</t>
    </r>
  </si>
  <si>
    <r>
      <rPr>
        <sz val="7"/>
        <rFont val="ＭＳ Ｐ明朝"/>
        <family val="1"/>
      </rPr>
      <t>DNH326</t>
    </r>
  </si>
  <si>
    <r>
      <rPr>
        <sz val="7"/>
        <rFont val="ＭＳ Ｐ明朝"/>
        <family val="1"/>
      </rPr>
      <t>DNH326050</t>
    </r>
  </si>
  <si>
    <r>
      <rPr>
        <sz val="7"/>
        <rFont val="ＭＳ Ｐ明朝"/>
        <family val="1"/>
      </rPr>
      <t>DNH3611</t>
    </r>
  </si>
  <si>
    <r>
      <rPr>
        <sz val="7"/>
        <rFont val="ＭＳ Ｐ明朝"/>
        <family val="1"/>
      </rPr>
      <t>DNH3612</t>
    </r>
  </si>
  <si>
    <r>
      <rPr>
        <sz val="7"/>
        <rFont val="ＭＳ Ｐ明朝"/>
        <family val="1"/>
      </rPr>
      <t>DNH3613</t>
    </r>
  </si>
  <si>
    <r>
      <rPr>
        <sz val="7"/>
        <rFont val="ＭＳ Ｐ明朝"/>
        <family val="1"/>
      </rPr>
      <t>DNHA3611</t>
    </r>
  </si>
  <si>
    <r>
      <rPr>
        <sz val="7"/>
        <rFont val="ＭＳ Ｐ明朝"/>
        <family val="1"/>
      </rPr>
      <t>DNHA3611050</t>
    </r>
  </si>
  <si>
    <r>
      <rPr>
        <sz val="7"/>
        <rFont val="ＭＳ Ｐ明朝"/>
        <family val="1"/>
      </rPr>
      <t>DNHA3612</t>
    </r>
  </si>
  <si>
    <r>
      <rPr>
        <sz val="7"/>
        <rFont val="ＭＳ Ｐ明朝"/>
        <family val="1"/>
      </rPr>
      <t>DNHA3612050</t>
    </r>
  </si>
  <si>
    <r>
      <rPr>
        <sz val="7"/>
        <rFont val="ＭＳ Ｐ明朝"/>
        <family val="1"/>
      </rPr>
      <t>DNHA3613</t>
    </r>
  </si>
  <si>
    <r>
      <rPr>
        <sz val="7"/>
        <rFont val="ＭＳ Ｐ明朝"/>
        <family val="1"/>
      </rPr>
      <t>DNHA3613050</t>
    </r>
  </si>
  <si>
    <r>
      <rPr>
        <sz val="7"/>
        <rFont val="ＭＳ Ｐ明朝"/>
        <family val="1"/>
      </rPr>
      <t>DNHA4611</t>
    </r>
  </si>
  <si>
    <r>
      <rPr>
        <sz val="7"/>
        <rFont val="ＭＳ Ｐ明朝"/>
        <family val="1"/>
      </rPr>
      <t>DNHA4612</t>
    </r>
  </si>
  <si>
    <r>
      <rPr>
        <sz val="7"/>
        <rFont val="ＭＳ Ｐ明朝"/>
        <family val="1"/>
      </rPr>
      <t>DNHA4613</t>
    </r>
  </si>
  <si>
    <r>
      <rPr>
        <sz val="7"/>
        <rFont val="ＭＳ Ｐ明朝"/>
        <family val="1"/>
      </rPr>
      <t>DNH3411</t>
    </r>
  </si>
  <si>
    <r>
      <rPr>
        <sz val="7"/>
        <rFont val="ＭＳ Ｐ明朝"/>
        <family val="1"/>
      </rPr>
      <t>DNC321K</t>
    </r>
  </si>
  <si>
    <r>
      <rPr>
        <sz val="7"/>
        <rFont val="ＭＳ Ｐ明朝"/>
        <family val="1"/>
      </rPr>
      <t>DNC321PK</t>
    </r>
  </si>
  <si>
    <r>
      <rPr>
        <sz val="7"/>
        <rFont val="ＭＳ Ｐ明朝"/>
        <family val="1"/>
      </rPr>
      <t>DNE3312</t>
    </r>
  </si>
  <si>
    <r>
      <rPr>
        <sz val="7"/>
        <rFont val="ＭＳ Ｐ明朝"/>
        <family val="1"/>
      </rPr>
      <t>DNE3322</t>
    </r>
  </si>
  <si>
    <r>
      <rPr>
        <sz val="7"/>
        <rFont val="ＭＳ Ｐ明朝"/>
        <family val="1"/>
      </rPr>
      <t>DNH323</t>
    </r>
  </si>
  <si>
    <r>
      <rPr>
        <sz val="7"/>
        <rFont val="ＭＳ Ｐ明朝"/>
        <family val="1"/>
      </rPr>
      <t>DNH3311</t>
    </r>
  </si>
  <si>
    <r>
      <rPr>
        <sz val="7"/>
        <rFont val="ＭＳ Ｐ明朝"/>
        <family val="1"/>
      </rPr>
      <t>DNHA3311</t>
    </r>
  </si>
  <si>
    <r>
      <rPr>
        <sz val="7"/>
        <rFont val="ＭＳ Ｐ明朝"/>
        <family val="1"/>
      </rPr>
      <t>DNHA4311</t>
    </r>
  </si>
  <si>
    <t>XXDNHA4611G21</t>
  </si>
  <si>
    <t>XXDNHA4611G22</t>
  </si>
  <si>
    <t>XXDNHA4611G23</t>
  </si>
  <si>
    <t>XXDNHA4611G24</t>
  </si>
  <si>
    <t>XXDNHA4612G21</t>
  </si>
  <si>
    <t>XXDNHA4612G22</t>
  </si>
  <si>
    <t>XXDNHA4612G23</t>
  </si>
  <si>
    <t>XXDNHA4612G24</t>
  </si>
  <si>
    <t>XXDNHA4613G21</t>
  </si>
  <si>
    <t>XXDNHA4613G22</t>
  </si>
  <si>
    <t>XXDNHA4613G23</t>
  </si>
  <si>
    <t>XXDNHA4613G24</t>
  </si>
  <si>
    <t>XXDNHA4311G21</t>
  </si>
  <si>
    <t>XXDNHA4311G22</t>
  </si>
  <si>
    <t>XXDNHA4311G23</t>
  </si>
  <si>
    <t>XXDNHA4311G24</t>
  </si>
  <si>
    <r>
      <rPr>
        <sz val="7"/>
        <rFont val="ＭＳ Ｐ明朝"/>
        <family val="1"/>
      </rPr>
      <t>DNM2010</t>
    </r>
  </si>
  <si>
    <r>
      <rPr>
        <sz val="7"/>
        <rFont val="ＭＳ Ｐ明朝"/>
        <family val="1"/>
      </rPr>
      <t>DNE201K</t>
    </r>
  </si>
  <si>
    <r>
      <rPr>
        <sz val="7"/>
        <rFont val="ＭＳ Ｐ明朝"/>
        <family val="1"/>
      </rPr>
      <t>WK3911K</t>
    </r>
  </si>
  <si>
    <r>
      <rPr>
        <sz val="7"/>
        <rFont val="ＭＳ Ｐ明朝"/>
        <family val="1"/>
      </rPr>
      <t>WK39115K</t>
    </r>
  </si>
  <si>
    <r>
      <rPr>
        <sz val="7"/>
        <rFont val="ＭＳ Ｐ明朝"/>
        <family val="1"/>
      </rPr>
      <t>WK4322B</t>
    </r>
  </si>
  <si>
    <r>
      <rPr>
        <sz val="7"/>
        <rFont val="ＭＳ Ｐ明朝"/>
        <family val="1"/>
      </rPr>
      <t>WK4322S</t>
    </r>
  </si>
  <si>
    <r>
      <rPr>
        <sz val="7"/>
        <rFont val="ＭＳ Ｐ明朝"/>
        <family val="1"/>
      </rPr>
      <t>WK4322Q</t>
    </r>
  </si>
  <si>
    <r>
      <rPr>
        <sz val="7"/>
        <rFont val="ＭＳ Ｐ明朝"/>
        <family val="1"/>
      </rPr>
      <t>WK4322W</t>
    </r>
  </si>
  <si>
    <r>
      <rPr>
        <sz val="7"/>
        <rFont val="ＭＳ Ｐ明朝"/>
        <family val="1"/>
      </rPr>
      <t>WK4422B</t>
    </r>
  </si>
  <si>
    <r>
      <rPr>
        <sz val="7"/>
        <rFont val="ＭＳ Ｐ明朝"/>
        <family val="1"/>
      </rPr>
      <t>WK4422S</t>
    </r>
  </si>
  <si>
    <r>
      <rPr>
        <sz val="7"/>
        <rFont val="ＭＳ Ｐ明朝"/>
        <family val="1"/>
      </rPr>
      <t>WK4422Q</t>
    </r>
  </si>
  <si>
    <r>
      <rPr>
        <sz val="7"/>
        <rFont val="ＭＳ Ｐ明朝"/>
        <family val="1"/>
      </rPr>
      <t>WK4422W</t>
    </r>
  </si>
  <si>
    <r>
      <rPr>
        <sz val="7"/>
        <rFont val="ＭＳ Ｐ明朝"/>
        <family val="1"/>
      </rPr>
      <t>BPE021</t>
    </r>
  </si>
  <si>
    <r>
      <rPr>
        <sz val="7"/>
        <rFont val="ＭＳ Ｐ明朝"/>
        <family val="1"/>
      </rPr>
      <t>BPE021C</t>
    </r>
  </si>
  <si>
    <r>
      <rPr>
        <sz val="7"/>
        <rFont val="ＭＳ Ｐ明朝"/>
        <family val="1"/>
      </rPr>
      <t>BPE021E</t>
    </r>
  </si>
  <si>
    <r>
      <rPr>
        <sz val="7"/>
        <rFont val="ＭＳ Ｐ明朝"/>
        <family val="1"/>
      </rPr>
      <t>BPE021EC</t>
    </r>
  </si>
  <si>
    <r>
      <rPr>
        <sz val="7"/>
        <rFont val="ＭＳ Ｐ明朝"/>
        <family val="1"/>
      </rPr>
      <t>BPE021ECH</t>
    </r>
  </si>
  <si>
    <r>
      <rPr>
        <sz val="7"/>
        <rFont val="ＭＳ Ｐ明朝"/>
        <family val="1"/>
      </rPr>
      <t>BPE021EH</t>
    </r>
  </si>
  <si>
    <r>
      <rPr>
        <sz val="7"/>
        <rFont val="ＭＳ Ｐ明朝"/>
        <family val="1"/>
      </rPr>
      <t>BPE021ET</t>
    </r>
  </si>
  <si>
    <r>
      <rPr>
        <sz val="7"/>
        <rFont val="ＭＳ Ｐ明朝"/>
        <family val="1"/>
      </rPr>
      <t>BPE021ETC</t>
    </r>
  </si>
  <si>
    <r>
      <rPr>
        <sz val="7"/>
        <rFont val="ＭＳ Ｐ明朝"/>
        <family val="1"/>
      </rPr>
      <t>BPE021ETCH</t>
    </r>
  </si>
  <si>
    <r>
      <rPr>
        <sz val="7"/>
        <rFont val="ＭＳ Ｐ明朝"/>
        <family val="1"/>
      </rPr>
      <t>BPE021ETH</t>
    </r>
  </si>
  <si>
    <r>
      <rPr>
        <sz val="7"/>
        <rFont val="ＭＳ Ｐ明朝"/>
        <family val="1"/>
      </rPr>
      <t>BPE021CH</t>
    </r>
  </si>
  <si>
    <r>
      <rPr>
        <sz val="7"/>
        <rFont val="ＭＳ Ｐ明朝"/>
        <family val="1"/>
      </rPr>
      <t>BPE021H</t>
    </r>
  </si>
  <si>
    <r>
      <rPr>
        <sz val="7"/>
        <rFont val="ＭＳ Ｐ明朝"/>
        <family val="1"/>
      </rPr>
      <t>BPE021T</t>
    </r>
  </si>
  <si>
    <r>
      <rPr>
        <sz val="7"/>
        <rFont val="ＭＳ Ｐ明朝"/>
        <family val="1"/>
      </rPr>
      <t>BPE021TC</t>
    </r>
  </si>
  <si>
    <r>
      <rPr>
        <sz val="7"/>
        <rFont val="ＭＳ Ｐ明朝"/>
        <family val="1"/>
      </rPr>
      <t>BPE021TCH</t>
    </r>
  </si>
  <si>
    <r>
      <rPr>
        <sz val="7"/>
        <rFont val="ＭＳ Ｐ明朝"/>
        <family val="1"/>
      </rPr>
      <t>BPE021TH</t>
    </r>
  </si>
  <si>
    <r>
      <rPr>
        <sz val="7"/>
        <rFont val="ＭＳ Ｐ明朝"/>
        <family val="1"/>
      </rPr>
      <t>BPE221</t>
    </r>
  </si>
  <si>
    <r>
      <rPr>
        <sz val="7"/>
        <rFont val="ＭＳ Ｐ明朝"/>
        <family val="1"/>
      </rPr>
      <t>BPE221C</t>
    </r>
  </si>
  <si>
    <r>
      <rPr>
        <sz val="7"/>
        <rFont val="ＭＳ Ｐ明朝"/>
        <family val="1"/>
      </rPr>
      <t>BPE221CH</t>
    </r>
  </si>
  <si>
    <r>
      <rPr>
        <sz val="7"/>
        <rFont val="ＭＳ Ｐ明朝"/>
        <family val="1"/>
      </rPr>
      <t>BPE221E</t>
    </r>
  </si>
  <si>
    <r>
      <rPr>
        <sz val="7"/>
        <rFont val="ＭＳ Ｐ明朝"/>
        <family val="1"/>
      </rPr>
      <t>BPE221EC</t>
    </r>
  </si>
  <si>
    <r>
      <rPr>
        <sz val="7"/>
        <rFont val="ＭＳ Ｐ明朝"/>
        <family val="1"/>
      </rPr>
      <t>BPE221ECH</t>
    </r>
  </si>
  <si>
    <r>
      <rPr>
        <sz val="7"/>
        <rFont val="ＭＳ Ｐ明朝"/>
        <family val="1"/>
      </rPr>
      <t>BPE221EH</t>
    </r>
  </si>
  <si>
    <r>
      <rPr>
        <sz val="7"/>
        <rFont val="ＭＳ Ｐ明朝"/>
        <family val="1"/>
      </rPr>
      <t>BPE221ET</t>
    </r>
  </si>
  <si>
    <r>
      <rPr>
        <sz val="7"/>
        <rFont val="ＭＳ Ｐ明朝"/>
        <family val="1"/>
      </rPr>
      <t>BPE221ETC</t>
    </r>
  </si>
  <si>
    <r>
      <rPr>
        <sz val="7"/>
        <rFont val="ＭＳ Ｐ明朝"/>
        <family val="1"/>
      </rPr>
      <t>BPE221ETCH</t>
    </r>
  </si>
  <si>
    <r>
      <rPr>
        <sz val="7"/>
        <rFont val="ＭＳ Ｐ明朝"/>
        <family val="1"/>
      </rPr>
      <t>BPE221ETH</t>
    </r>
  </si>
  <si>
    <r>
      <rPr>
        <sz val="7"/>
        <rFont val="ＭＳ Ｐ明朝"/>
        <family val="1"/>
      </rPr>
      <t>BPE221H</t>
    </r>
  </si>
  <si>
    <r>
      <rPr>
        <sz val="7"/>
        <rFont val="ＭＳ Ｐ明朝"/>
        <family val="1"/>
      </rPr>
      <t>BPE221T</t>
    </r>
  </si>
  <si>
    <r>
      <rPr>
        <sz val="7"/>
        <rFont val="ＭＳ Ｐ明朝"/>
        <family val="1"/>
      </rPr>
      <t>BPE221TC</t>
    </r>
  </si>
  <si>
    <r>
      <rPr>
        <sz val="7"/>
        <rFont val="ＭＳ Ｐ明朝"/>
        <family val="1"/>
      </rPr>
      <t>BPE221TH</t>
    </r>
  </si>
  <si>
    <r>
      <rPr>
        <sz val="7"/>
        <rFont val="ＭＳ Ｐ明朝"/>
        <family val="1"/>
      </rPr>
      <t>BPE221TCH</t>
    </r>
  </si>
  <si>
    <r>
      <rPr>
        <sz val="7"/>
        <rFont val="ＭＳ Ｐ明朝"/>
        <family val="1"/>
      </rPr>
      <t>DNM021B</t>
    </r>
  </si>
  <si>
    <r>
      <rPr>
        <sz val="7"/>
        <rFont val="ＭＳ Ｐ明朝"/>
        <family val="1"/>
      </rPr>
      <t>DNE001K</t>
    </r>
  </si>
  <si>
    <r>
      <rPr>
        <sz val="7"/>
        <rFont val="ＭＳ Ｐ明朝"/>
        <family val="1"/>
      </rPr>
      <t>DNM021Q</t>
    </r>
  </si>
  <si>
    <r>
      <rPr>
        <sz val="7"/>
        <rFont val="ＭＳ Ｐ明朝"/>
        <family val="1"/>
      </rPr>
      <t>DNM021S</t>
    </r>
  </si>
  <si>
    <r>
      <rPr>
        <sz val="7"/>
        <rFont val="ＭＳ Ｐ明朝"/>
        <family val="1"/>
      </rPr>
      <t>プラゴ</t>
    </r>
  </si>
  <si>
    <r>
      <rPr>
        <sz val="7"/>
        <rFont val="ＭＳ Ｐ明朝"/>
        <family val="1"/>
      </rPr>
      <t>MBB-22</t>
    </r>
  </si>
  <si>
    <r>
      <rPr>
        <sz val="7"/>
        <rFont val="ＭＳ Ｐ明朝"/>
        <family val="1"/>
      </rPr>
      <t>PB-0001</t>
    </r>
  </si>
  <si>
    <r>
      <rPr>
        <sz val="7"/>
        <rFont val="ＭＳ Ｐ明朝"/>
        <family val="1"/>
      </rPr>
      <t>モリテックスチール</t>
    </r>
  </si>
  <si>
    <r>
      <rPr>
        <sz val="7"/>
        <rFont val="ＭＳ Ｐ明朝"/>
        <family val="1"/>
      </rPr>
      <t>MEVS-05-5</t>
    </r>
  </si>
  <si>
    <r>
      <rPr>
        <sz val="7"/>
        <rFont val="ＭＳ Ｐ明朝"/>
        <family val="1"/>
      </rPr>
      <t>MEVS-05-5-GW1M</t>
    </r>
  </si>
  <si>
    <r>
      <rPr>
        <sz val="7"/>
        <rFont val="ＭＳ Ｐ明朝"/>
        <family val="1"/>
      </rPr>
      <t>MEVS-05-5-GW2M</t>
    </r>
  </si>
  <si>
    <r>
      <rPr>
        <sz val="7"/>
        <rFont val="ＭＳ Ｐ明朝"/>
        <family val="1"/>
      </rPr>
      <t>MEVS-05-5-GWS</t>
    </r>
  </si>
  <si>
    <r>
      <rPr>
        <sz val="7"/>
        <rFont val="ＭＳ Ｐ明朝"/>
        <family val="1"/>
      </rPr>
      <t>MEVS-05-5-OP1</t>
    </r>
  </si>
  <si>
    <r>
      <rPr>
        <sz val="7"/>
        <rFont val="ＭＳ Ｐ明朝"/>
        <family val="1"/>
      </rPr>
      <t>MEVS-05-5-OP1-GW1M</t>
    </r>
  </si>
  <si>
    <r>
      <rPr>
        <sz val="7"/>
        <rFont val="ＭＳ Ｐ明朝"/>
        <family val="1"/>
      </rPr>
      <t>MEVS-05-5-OP1-GWS</t>
    </r>
  </si>
  <si>
    <r>
      <rPr>
        <sz val="7"/>
        <rFont val="ＭＳ Ｐ明朝"/>
        <family val="1"/>
      </rPr>
      <t>MEVS-05-5-OP2-GW2M</t>
    </r>
  </si>
  <si>
    <r>
      <rPr>
        <sz val="7"/>
        <rFont val="ＭＳ Ｐ明朝"/>
        <family val="1"/>
      </rPr>
      <t>MEVS-05-10</t>
    </r>
  </si>
  <si>
    <r>
      <rPr>
        <sz val="7"/>
        <rFont val="ＭＳ Ｐ明朝"/>
        <family val="1"/>
      </rPr>
      <t>MEVS-05-10-GW1M</t>
    </r>
  </si>
  <si>
    <r>
      <rPr>
        <sz val="7"/>
        <rFont val="ＭＳ Ｐ明朝"/>
        <family val="1"/>
      </rPr>
      <t>MEVS-05-10-GW2M</t>
    </r>
  </si>
  <si>
    <r>
      <rPr>
        <sz val="7"/>
        <rFont val="ＭＳ Ｐ明朝"/>
        <family val="1"/>
      </rPr>
      <t>MEVS-05-10-GWS</t>
    </r>
  </si>
  <si>
    <r>
      <rPr>
        <sz val="7"/>
        <rFont val="ＭＳ Ｐ明朝"/>
        <family val="1"/>
      </rPr>
      <t>MEVS-05-10-OP1</t>
    </r>
  </si>
  <si>
    <r>
      <rPr>
        <sz val="7"/>
        <rFont val="ＭＳ Ｐ明朝"/>
        <family val="1"/>
      </rPr>
      <t>MEVS-05-10-OP1-GW1M</t>
    </r>
  </si>
  <si>
    <r>
      <rPr>
        <sz val="7"/>
        <rFont val="ＭＳ Ｐ明朝"/>
        <family val="1"/>
      </rPr>
      <t>MEVS-05-10-OP1-GWS</t>
    </r>
  </si>
  <si>
    <r>
      <rPr>
        <sz val="7"/>
        <rFont val="ＭＳ Ｐ明朝"/>
        <family val="1"/>
      </rPr>
      <t>MEVS-05-10-OP2-GW2M</t>
    </r>
  </si>
  <si>
    <r>
      <rPr>
        <sz val="7"/>
        <rFont val="ＭＳ Ｐ明朝"/>
        <family val="1"/>
      </rPr>
      <t>MEVS-06-7</t>
    </r>
  </si>
  <si>
    <r>
      <rPr>
        <sz val="7"/>
        <rFont val="ＭＳ Ｐ明朝"/>
        <family val="1"/>
      </rPr>
      <t>MEVS-06-7-GW1M</t>
    </r>
  </si>
  <si>
    <r>
      <rPr>
        <sz val="7"/>
        <rFont val="ＭＳ Ｐ明朝"/>
        <family val="1"/>
      </rPr>
      <t>MEVS-07-7-GWS</t>
    </r>
  </si>
  <si>
    <r>
      <rPr>
        <sz val="7"/>
        <rFont val="ＭＳ Ｐ明朝"/>
        <family val="1"/>
      </rPr>
      <t>MEVS-100-5</t>
    </r>
  </si>
  <si>
    <r>
      <rPr>
        <sz val="7"/>
        <rFont val="ＭＳ Ｐ明朝"/>
        <family val="1"/>
      </rPr>
      <t>MEVS-100-5-GW1M</t>
    </r>
  </si>
  <si>
    <r>
      <rPr>
        <sz val="7"/>
        <rFont val="ＭＳ Ｐ明朝"/>
        <family val="1"/>
      </rPr>
      <t>MEVS-100-5-GWS</t>
    </r>
  </si>
  <si>
    <r>
      <rPr>
        <sz val="7"/>
        <rFont val="ＭＳ Ｐ明朝"/>
        <family val="1"/>
      </rPr>
      <t>MEVS-100-10</t>
    </r>
  </si>
  <si>
    <r>
      <rPr>
        <sz val="7"/>
        <rFont val="ＭＳ Ｐ明朝"/>
        <family val="1"/>
      </rPr>
      <t>MEVS-100-10-GW1M</t>
    </r>
  </si>
  <si>
    <r>
      <rPr>
        <sz val="7"/>
        <rFont val="ＭＳ Ｐ明朝"/>
        <family val="1"/>
      </rPr>
      <t>MEVS-100-10-GWS</t>
    </r>
  </si>
  <si>
    <r>
      <rPr>
        <sz val="7"/>
        <rFont val="ＭＳ Ｐ明朝"/>
        <family val="1"/>
      </rPr>
      <t>MEVS-100-15</t>
    </r>
  </si>
  <si>
    <r>
      <rPr>
        <sz val="7"/>
        <rFont val="ＭＳ Ｐ明朝"/>
        <family val="1"/>
      </rPr>
      <t>MEVS-100-15-GW1M</t>
    </r>
  </si>
  <si>
    <r>
      <rPr>
        <sz val="7"/>
        <rFont val="ＭＳ Ｐ明朝"/>
        <family val="1"/>
      </rPr>
      <t>MEVS-100-15-GWS</t>
    </r>
  </si>
  <si>
    <r>
      <rPr>
        <sz val="7"/>
        <rFont val="ＭＳ Ｐ明朝"/>
        <family val="1"/>
      </rPr>
      <t>河村電器産業</t>
    </r>
  </si>
  <si>
    <r>
      <rPr>
        <sz val="7"/>
        <rFont val="ＭＳ Ｐ明朝"/>
        <family val="1"/>
      </rPr>
      <t>ECMT3-6X-5</t>
    </r>
  </si>
  <si>
    <r>
      <rPr>
        <sz val="7"/>
        <rFont val="ＭＳ Ｐ明朝"/>
        <family val="1"/>
      </rPr>
      <t>SECN-A12-B</t>
    </r>
  </si>
  <si>
    <r>
      <rPr>
        <sz val="7"/>
        <rFont val="ＭＳ Ｐ明朝"/>
        <family val="1"/>
      </rPr>
      <t>SECN-A12-C</t>
    </r>
  </si>
  <si>
    <r>
      <rPr>
        <sz val="7"/>
        <rFont val="ＭＳ Ｐ明朝"/>
        <family val="1"/>
      </rPr>
      <t>SECN-A12-CL</t>
    </r>
  </si>
  <si>
    <r>
      <rPr>
        <sz val="7"/>
        <rFont val="ＭＳ Ｐ明朝"/>
        <family val="1"/>
      </rPr>
      <t>SECN-A12-CNC</t>
    </r>
  </si>
  <si>
    <r>
      <rPr>
        <sz val="7"/>
        <rFont val="ＭＳ Ｐ明朝"/>
        <family val="1"/>
      </rPr>
      <t>SECN-A12-N</t>
    </r>
  </si>
  <si>
    <r>
      <rPr>
        <sz val="7"/>
        <rFont val="ＭＳ Ｐ明朝"/>
        <family val="1"/>
      </rPr>
      <t>SECN-A12-NL</t>
    </r>
  </si>
  <si>
    <r>
      <rPr>
        <sz val="7"/>
        <rFont val="ＭＳ Ｐ明朝"/>
        <family val="1"/>
      </rPr>
      <t>SECN-A-EX</t>
    </r>
  </si>
  <si>
    <r>
      <rPr>
        <sz val="7"/>
        <rFont val="ＭＳ Ｐ明朝"/>
        <family val="1"/>
      </rPr>
      <t>SECN-A-EX-B</t>
    </r>
  </si>
  <si>
    <r>
      <rPr>
        <sz val="7"/>
        <rFont val="ＭＳ Ｐ明朝"/>
        <family val="1"/>
      </rPr>
      <t>SECN-AS7</t>
    </r>
  </si>
  <si>
    <r>
      <rPr>
        <sz val="7"/>
        <rFont val="ＭＳ Ｐ明朝"/>
        <family val="1"/>
      </rPr>
      <t>SECN-AS7-J</t>
    </r>
  </si>
  <si>
    <r>
      <rPr>
        <sz val="7"/>
        <rFont val="ＭＳ Ｐ明朝"/>
        <family val="1"/>
      </rPr>
      <t>ECM3-6-1</t>
    </r>
  </si>
  <si>
    <r>
      <rPr>
        <sz val="7"/>
        <rFont val="ＭＳ Ｐ明朝"/>
        <family val="1"/>
      </rPr>
      <t>ECM3-6-5</t>
    </r>
  </si>
  <si>
    <r>
      <rPr>
        <sz val="7"/>
        <rFont val="ＭＳ Ｐ明朝"/>
        <family val="1"/>
      </rPr>
      <t>ECM3-6-7</t>
    </r>
  </si>
  <si>
    <r>
      <rPr>
        <sz val="7"/>
        <rFont val="ＭＳ Ｐ明朝"/>
        <family val="1"/>
      </rPr>
      <t>ECM3-6X-1</t>
    </r>
  </si>
  <si>
    <r>
      <rPr>
        <sz val="7"/>
        <rFont val="ＭＳ Ｐ明朝"/>
        <family val="1"/>
      </rPr>
      <t>ECM3-6X-5</t>
    </r>
  </si>
  <si>
    <r>
      <rPr>
        <sz val="7"/>
        <rFont val="ＭＳ Ｐ明朝"/>
        <family val="1"/>
      </rPr>
      <t>ECM3-6X-7</t>
    </r>
  </si>
  <si>
    <r>
      <rPr>
        <sz val="7"/>
        <rFont val="ＭＳ Ｐ明朝"/>
        <family val="1"/>
      </rPr>
      <t>MZECM3C-6-1</t>
    </r>
  </si>
  <si>
    <r>
      <rPr>
        <sz val="7"/>
        <rFont val="ＭＳ Ｐ明朝"/>
        <family val="1"/>
      </rPr>
      <t>MZECM3C-6-5</t>
    </r>
  </si>
  <si>
    <r>
      <rPr>
        <sz val="7"/>
        <rFont val="ＭＳ Ｐ明朝"/>
        <family val="1"/>
      </rPr>
      <t>MZECM3C-6-7</t>
    </r>
  </si>
  <si>
    <r>
      <rPr>
        <sz val="7"/>
        <rFont val="ＭＳ Ｐ明朝"/>
        <family val="1"/>
      </rPr>
      <t>MZECM3C-6-1PA</t>
    </r>
  </si>
  <si>
    <r>
      <rPr>
        <sz val="7"/>
        <rFont val="ＭＳ Ｐ明朝"/>
        <family val="1"/>
      </rPr>
      <t>MZECM3C-6-5PA</t>
    </r>
  </si>
  <si>
    <r>
      <rPr>
        <sz val="7"/>
        <rFont val="ＭＳ Ｐ明朝"/>
        <family val="1"/>
      </rPr>
      <t>MZECM3C-6-7PA</t>
    </r>
  </si>
  <si>
    <r>
      <rPr>
        <sz val="7"/>
        <rFont val="ＭＳ Ｐ明朝"/>
        <family val="1"/>
      </rPr>
      <t>MZECM3C-6-1PG</t>
    </r>
  </si>
  <si>
    <r>
      <rPr>
        <sz val="7"/>
        <rFont val="ＭＳ Ｐ明朝"/>
        <family val="1"/>
      </rPr>
      <t>MZECM3C-6-5PG</t>
    </r>
  </si>
  <si>
    <r>
      <rPr>
        <sz val="7"/>
        <rFont val="ＭＳ Ｐ明朝"/>
        <family val="1"/>
      </rPr>
      <t>MZECM3C-6-7PG</t>
    </r>
  </si>
  <si>
    <r>
      <rPr>
        <sz val="7"/>
        <rFont val="ＭＳ Ｐ明朝"/>
        <family val="1"/>
      </rPr>
      <t>MZECM3C-6S-1</t>
    </r>
  </si>
  <si>
    <r>
      <rPr>
        <sz val="7"/>
        <rFont val="ＭＳ Ｐ明朝"/>
        <family val="1"/>
      </rPr>
      <t>MZECM3C-6S-5</t>
    </r>
  </si>
  <si>
    <r>
      <rPr>
        <sz val="7"/>
        <rFont val="ＭＳ Ｐ明朝"/>
        <family val="1"/>
      </rPr>
      <t>MZECM3C-6S-7</t>
    </r>
  </si>
  <si>
    <r>
      <rPr>
        <sz val="7"/>
        <rFont val="ＭＳ Ｐ明朝"/>
        <family val="1"/>
      </rPr>
      <t>MZECM3C-6S-1-PA</t>
    </r>
  </si>
  <si>
    <r>
      <rPr>
        <sz val="7"/>
        <rFont val="ＭＳ Ｐ明朝"/>
        <family val="1"/>
      </rPr>
      <t>MZECM3C-6S-5-PA</t>
    </r>
  </si>
  <si>
    <r>
      <rPr>
        <sz val="7"/>
        <rFont val="ＭＳ Ｐ明朝"/>
        <family val="1"/>
      </rPr>
      <t>MZECM3C-6S-7-PA</t>
    </r>
  </si>
  <si>
    <r>
      <rPr>
        <sz val="7"/>
        <rFont val="ＭＳ Ｐ明朝"/>
        <family val="1"/>
      </rPr>
      <t>MZECM3C-6S-1-PG</t>
    </r>
  </si>
  <si>
    <r>
      <rPr>
        <sz val="7"/>
        <rFont val="ＭＳ Ｐ明朝"/>
        <family val="1"/>
      </rPr>
      <t>MZECM3C-6S-5-PG</t>
    </r>
  </si>
  <si>
    <r>
      <rPr>
        <sz val="7"/>
        <rFont val="ＭＳ Ｐ明朝"/>
        <family val="1"/>
      </rPr>
      <t>MZECM3C-6S-7-PG</t>
    </r>
  </si>
  <si>
    <r>
      <rPr>
        <sz val="7"/>
        <rFont val="ＭＳ Ｐ明朝"/>
        <family val="1"/>
      </rPr>
      <t>ECM3-3-1</t>
    </r>
  </si>
  <si>
    <r>
      <rPr>
        <sz val="7"/>
        <rFont val="ＭＳ Ｐ明朝"/>
        <family val="1"/>
      </rPr>
      <t>ECM3-3-5</t>
    </r>
  </si>
  <si>
    <r>
      <rPr>
        <sz val="7"/>
        <rFont val="ＭＳ Ｐ明朝"/>
        <family val="1"/>
      </rPr>
      <t>ECM3-3-7</t>
    </r>
  </si>
  <si>
    <r>
      <rPr>
        <sz val="7"/>
        <rFont val="ＭＳ Ｐ明朝"/>
        <family val="1"/>
      </rPr>
      <t>ECL</t>
    </r>
  </si>
  <si>
    <r>
      <rPr>
        <sz val="7"/>
        <rFont val="ＭＳ Ｐ明朝"/>
        <family val="1"/>
      </rPr>
      <t>ECLG</t>
    </r>
  </si>
  <si>
    <r>
      <rPr>
        <sz val="7"/>
        <rFont val="ＭＳ Ｐ明朝"/>
        <family val="1"/>
      </rPr>
      <t>ECPS</t>
    </r>
  </si>
  <si>
    <r>
      <rPr>
        <sz val="7"/>
        <rFont val="ＭＳ Ｐ明朝"/>
        <family val="1"/>
      </rPr>
      <t>ECPW</t>
    </r>
  </si>
  <si>
    <r>
      <rPr>
        <sz val="7"/>
        <rFont val="ＭＳ Ｐ明朝"/>
        <family val="1"/>
      </rPr>
      <t>PM-CS09-J-CG</t>
    </r>
  </si>
  <si>
    <r>
      <rPr>
        <sz val="7"/>
        <rFont val="ＭＳ Ｐ明朝"/>
        <family val="1"/>
      </rPr>
      <t>PM-CS09-J-CG-1-LAN</t>
    </r>
  </si>
  <si>
    <r>
      <rPr>
        <sz val="7"/>
        <rFont val="ＭＳ Ｐ明朝"/>
        <family val="1"/>
      </rPr>
      <t>PM-CS09-J-CG-2-LAN</t>
    </r>
  </si>
  <si>
    <r>
      <rPr>
        <sz val="7"/>
        <rFont val="ＭＳ Ｐ明朝"/>
        <family val="1"/>
      </rPr>
      <t>PM-CS09-J-CG-3-LAN</t>
    </r>
  </si>
  <si>
    <r>
      <rPr>
        <sz val="7"/>
        <rFont val="ＭＳ Ｐ明朝"/>
        <family val="1"/>
      </rPr>
      <t>PM-CS09-J-CG-4-LAN</t>
    </r>
  </si>
  <si>
    <r>
      <rPr>
        <sz val="7"/>
        <rFont val="ＭＳ Ｐ明朝"/>
        <family val="1"/>
      </rPr>
      <t>PM-CS09-J-CG-5-LAN</t>
    </r>
  </si>
  <si>
    <r>
      <rPr>
        <sz val="7"/>
        <rFont val="ＭＳ Ｐ明朝"/>
        <family val="1"/>
      </rPr>
      <t>PM-CS09-J-CG-6-LAN</t>
    </r>
  </si>
  <si>
    <r>
      <rPr>
        <sz val="7"/>
        <rFont val="ＭＳ Ｐ明朝"/>
        <family val="1"/>
      </rPr>
      <t>PM-CS09-J-CG-7-LAN</t>
    </r>
  </si>
  <si>
    <r>
      <rPr>
        <sz val="7"/>
        <rFont val="ＭＳ Ｐ明朝"/>
        <family val="1"/>
      </rPr>
      <t>PM-CS09-J-CG-8-LAN</t>
    </r>
  </si>
  <si>
    <r>
      <rPr>
        <sz val="7"/>
        <rFont val="ＭＳ Ｐ明朝"/>
        <family val="1"/>
      </rPr>
      <t>PM-CS09-J-CG-9-LAN</t>
    </r>
  </si>
  <si>
    <r>
      <rPr>
        <sz val="7"/>
        <rFont val="ＭＳ Ｐ明朝"/>
        <family val="1"/>
      </rPr>
      <t>PM-CS09-J-CG-10-LAN</t>
    </r>
  </si>
  <si>
    <r>
      <rPr>
        <sz val="7"/>
        <rFont val="ＭＳ Ｐ明朝"/>
        <family val="1"/>
      </rPr>
      <t>PM-CS09-J-CG-1-LTE</t>
    </r>
  </si>
  <si>
    <r>
      <rPr>
        <sz val="7"/>
        <rFont val="ＭＳ Ｐ明朝"/>
        <family val="1"/>
      </rPr>
      <t>PM-CS09-J-CG-2-LTE</t>
    </r>
  </si>
  <si>
    <r>
      <rPr>
        <sz val="7"/>
        <rFont val="ＭＳ Ｐ明朝"/>
        <family val="1"/>
      </rPr>
      <t>PM-CS09-J-CG-3-LTE</t>
    </r>
  </si>
  <si>
    <r>
      <rPr>
        <sz val="7"/>
        <rFont val="ＭＳ Ｐ明朝"/>
        <family val="1"/>
      </rPr>
      <t>PM-CS09-J-CG-4-LTE</t>
    </r>
  </si>
  <si>
    <r>
      <rPr>
        <sz val="7"/>
        <rFont val="ＭＳ Ｐ明朝"/>
        <family val="1"/>
      </rPr>
      <t>PM-CS09-J-CG-5-LTE</t>
    </r>
  </si>
  <si>
    <r>
      <rPr>
        <sz val="7"/>
        <rFont val="ＭＳ Ｐ明朝"/>
        <family val="1"/>
      </rPr>
      <t>PM-CS09-J-CG-6-LTE</t>
    </r>
  </si>
  <si>
    <r>
      <rPr>
        <sz val="7"/>
        <rFont val="ＭＳ Ｐ明朝"/>
        <family val="1"/>
      </rPr>
      <t>PM-CS09-J-CG-7-LTE</t>
    </r>
  </si>
  <si>
    <r>
      <rPr>
        <sz val="7"/>
        <rFont val="ＭＳ Ｐ明朝"/>
        <family val="1"/>
      </rPr>
      <t>PM-CS09-J-CG-8-LTE</t>
    </r>
  </si>
  <si>
    <r>
      <rPr>
        <sz val="7"/>
        <rFont val="ＭＳ Ｐ明朝"/>
        <family val="1"/>
      </rPr>
      <t>PM-CS09-J-CG-9-LTE</t>
    </r>
  </si>
  <si>
    <r>
      <rPr>
        <sz val="7"/>
        <rFont val="ＭＳ Ｐ明朝"/>
        <family val="1"/>
      </rPr>
      <t>PM-CS09-J-CG-10-LTE</t>
    </r>
  </si>
  <si>
    <r>
      <rPr>
        <sz val="7"/>
        <rFont val="ＭＳ Ｐ明朝"/>
        <family val="1"/>
      </rPr>
      <t>PM-CS09-J-CG10</t>
    </r>
  </si>
  <si>
    <r>
      <rPr>
        <sz val="7"/>
        <rFont val="ＭＳ Ｐ明朝"/>
        <family val="1"/>
      </rPr>
      <t>PM-CS09-J-CG10-1-LAN</t>
    </r>
  </si>
  <si>
    <r>
      <rPr>
        <sz val="7"/>
        <rFont val="ＭＳ Ｐ明朝"/>
        <family val="1"/>
      </rPr>
      <t>PM-CS09-J-CG10-2-LAN</t>
    </r>
  </si>
  <si>
    <r>
      <rPr>
        <sz val="7"/>
        <rFont val="ＭＳ Ｐ明朝"/>
        <family val="1"/>
      </rPr>
      <t>PM-CS09-J-CG10-3-LAN</t>
    </r>
  </si>
  <si>
    <r>
      <rPr>
        <sz val="7"/>
        <rFont val="ＭＳ Ｐ明朝"/>
        <family val="1"/>
      </rPr>
      <t>PM-CS09-J-CG10-4-LAN</t>
    </r>
  </si>
  <si>
    <r>
      <rPr>
        <sz val="7"/>
        <rFont val="ＭＳ Ｐ明朝"/>
        <family val="1"/>
      </rPr>
      <t>PM-CS09-J-CG10-5-LAN</t>
    </r>
  </si>
  <si>
    <r>
      <rPr>
        <sz val="7"/>
        <rFont val="ＭＳ Ｐ明朝"/>
        <family val="1"/>
      </rPr>
      <t>PM-CS09-J-CG10-6-LAN</t>
    </r>
  </si>
  <si>
    <r>
      <rPr>
        <sz val="7"/>
        <rFont val="ＭＳ Ｐ明朝"/>
        <family val="1"/>
      </rPr>
      <t>PM-CS09-J-CG10-7-LAN</t>
    </r>
  </si>
  <si>
    <r>
      <rPr>
        <sz val="7"/>
        <rFont val="ＭＳ Ｐ明朝"/>
        <family val="1"/>
      </rPr>
      <t>PM-CS09-J-CG10-8-LAN</t>
    </r>
  </si>
  <si>
    <r>
      <rPr>
        <sz val="7"/>
        <rFont val="ＭＳ Ｐ明朝"/>
        <family val="1"/>
      </rPr>
      <t>PM-CS09-J-CG10-9-LAN</t>
    </r>
  </si>
  <si>
    <r>
      <rPr>
        <sz val="7"/>
        <rFont val="ＭＳ Ｐ明朝"/>
        <family val="1"/>
      </rPr>
      <t>PM-CS09-J-CG10-10-LAN</t>
    </r>
  </si>
  <si>
    <r>
      <rPr>
        <sz val="7"/>
        <rFont val="ＭＳ Ｐ明朝"/>
        <family val="1"/>
      </rPr>
      <t>PM-CS09-J-CG10-1-LTE</t>
    </r>
  </si>
  <si>
    <r>
      <rPr>
        <sz val="7"/>
        <rFont val="ＭＳ Ｐ明朝"/>
        <family val="1"/>
      </rPr>
      <t>PM-CS09-J-CG10-2-LTE</t>
    </r>
  </si>
  <si>
    <r>
      <rPr>
        <sz val="7"/>
        <rFont val="ＭＳ Ｐ明朝"/>
        <family val="1"/>
      </rPr>
      <t>PM-CS09-J-CG10-3-LTE</t>
    </r>
  </si>
  <si>
    <r>
      <rPr>
        <sz val="7"/>
        <rFont val="ＭＳ Ｐ明朝"/>
        <family val="1"/>
      </rPr>
      <t>PM-CS09-J-CG10-4-LTE</t>
    </r>
  </si>
  <si>
    <r>
      <rPr>
        <sz val="7"/>
        <rFont val="ＭＳ Ｐ明朝"/>
        <family val="1"/>
      </rPr>
      <t>PM-CS09-J-CG10-5-LTE</t>
    </r>
  </si>
  <si>
    <r>
      <rPr>
        <sz val="7"/>
        <rFont val="ＭＳ Ｐ明朝"/>
        <family val="1"/>
      </rPr>
      <t>PM-CS09-J-CG10-6-LTE</t>
    </r>
  </si>
  <si>
    <r>
      <rPr>
        <sz val="7"/>
        <rFont val="ＭＳ Ｐ明朝"/>
        <family val="1"/>
      </rPr>
      <t>PM-CS09-J-CG10-7-LTE</t>
    </r>
  </si>
  <si>
    <r>
      <rPr>
        <sz val="7"/>
        <rFont val="ＭＳ Ｐ明朝"/>
        <family val="1"/>
      </rPr>
      <t>PM-CS09-J-CG10-8-LTE</t>
    </r>
  </si>
  <si>
    <r>
      <rPr>
        <sz val="7"/>
        <rFont val="ＭＳ Ｐ明朝"/>
        <family val="1"/>
      </rPr>
      <t>PM-CS09-J-CG10-9-LTE</t>
    </r>
  </si>
  <si>
    <r>
      <rPr>
        <sz val="7"/>
        <rFont val="ＭＳ Ｐ明朝"/>
        <family val="1"/>
      </rPr>
      <t>PM-CS09-J-CG10-10-LTE</t>
    </r>
  </si>
  <si>
    <r>
      <rPr>
        <sz val="7"/>
        <rFont val="ＭＳ Ｐ明朝"/>
        <family val="1"/>
      </rPr>
      <t>PM-CS04-S-H1</t>
    </r>
  </si>
  <si>
    <r>
      <rPr>
        <sz val="7"/>
        <rFont val="ＭＳ Ｐ明朝"/>
        <family val="1"/>
      </rPr>
      <t>PM-CS04-S-H1-CC</t>
    </r>
  </si>
  <si>
    <r>
      <rPr>
        <sz val="7"/>
        <rFont val="ＭＳ Ｐ明朝"/>
        <family val="1"/>
      </rPr>
      <t>PM-CS04-U-H1</t>
    </r>
  </si>
  <si>
    <r>
      <rPr>
        <sz val="7"/>
        <rFont val="ＭＳ Ｐ明朝"/>
        <family val="1"/>
      </rPr>
      <t>PM-CS04-U-H1-CC</t>
    </r>
  </si>
  <si>
    <r>
      <rPr>
        <sz val="7"/>
        <rFont val="ＭＳ Ｐ明朝"/>
        <family val="1"/>
      </rPr>
      <t>内外電機</t>
    </r>
  </si>
  <si>
    <r>
      <rPr>
        <sz val="7"/>
        <rFont val="ＭＳ Ｐ明朝"/>
        <family val="1"/>
      </rPr>
      <t>EV-C1-200SD</t>
    </r>
  </si>
  <si>
    <r>
      <rPr>
        <sz val="7"/>
        <rFont val="ＭＳ Ｐ明朝"/>
        <family val="1"/>
      </rPr>
      <t>EV-C1-200SW</t>
    </r>
  </si>
  <si>
    <r>
      <rPr>
        <sz val="7"/>
        <rFont val="ＭＳ Ｐ明朝"/>
        <family val="1"/>
      </rPr>
      <t>日東工業</t>
    </r>
  </si>
  <si>
    <r>
      <rPr>
        <sz val="7"/>
        <rFont val="ＭＳ Ｐ明朝"/>
        <family val="1"/>
      </rPr>
      <t>EVP-2G60J-F-10R</t>
    </r>
  </si>
  <si>
    <r>
      <rPr>
        <sz val="7"/>
        <rFont val="ＭＳ Ｐ明朝"/>
        <family val="1"/>
      </rPr>
      <t>EVP-2G60J-F-L5</t>
    </r>
  </si>
  <si>
    <r>
      <rPr>
        <sz val="7"/>
        <rFont val="ＭＳ Ｐ明朝"/>
        <family val="1"/>
      </rPr>
      <t>EVP-2G60J-F-L7</t>
    </r>
  </si>
  <si>
    <r>
      <rPr>
        <sz val="7"/>
        <rFont val="ＭＳ Ｐ明朝"/>
        <family val="1"/>
      </rPr>
      <t>EVP-2G60J-F-L10</t>
    </r>
  </si>
  <si>
    <r>
      <rPr>
        <sz val="7"/>
        <rFont val="ＭＳ Ｐ明朝"/>
        <family val="1"/>
      </rPr>
      <t>EVP-2G60J-F-L15</t>
    </r>
  </si>
  <si>
    <r>
      <rPr>
        <sz val="7"/>
        <rFont val="ＭＳ Ｐ明朝"/>
        <family val="1"/>
      </rPr>
      <t>EVP-2G60J-FC-L5</t>
    </r>
  </si>
  <si>
    <r>
      <rPr>
        <sz val="7"/>
        <rFont val="ＭＳ Ｐ明朝"/>
        <family val="1"/>
      </rPr>
      <t>EVP-2G60J-FC-L7</t>
    </r>
  </si>
  <si>
    <r>
      <rPr>
        <sz val="7"/>
        <rFont val="ＭＳ Ｐ明朝"/>
        <family val="1"/>
      </rPr>
      <t>EVP-2G60J-W-10R</t>
    </r>
  </si>
  <si>
    <r>
      <rPr>
        <sz val="7"/>
        <rFont val="ＭＳ Ｐ明朝"/>
        <family val="1"/>
      </rPr>
      <t>EVP-2G60J-W-L5</t>
    </r>
  </si>
  <si>
    <r>
      <rPr>
        <sz val="7"/>
        <rFont val="ＭＳ Ｐ明朝"/>
        <family val="1"/>
      </rPr>
      <t>EVP-2G60J-W-L7</t>
    </r>
  </si>
  <si>
    <r>
      <rPr>
        <sz val="7"/>
        <rFont val="ＭＳ Ｐ明朝"/>
        <family val="1"/>
      </rPr>
      <t>EVP-2G60J-W-L10</t>
    </r>
  </si>
  <si>
    <r>
      <rPr>
        <sz val="7"/>
        <rFont val="ＭＳ Ｐ明朝"/>
        <family val="1"/>
      </rPr>
      <t>EVP-2G60J-W-L15</t>
    </r>
  </si>
  <si>
    <r>
      <rPr>
        <sz val="7"/>
        <rFont val="ＭＳ Ｐ明朝"/>
        <family val="1"/>
      </rPr>
      <t>EVPT-2G60J-F-10R</t>
    </r>
  </si>
  <si>
    <r>
      <rPr>
        <sz val="7"/>
        <rFont val="ＭＳ Ｐ明朝"/>
        <family val="1"/>
      </rPr>
      <t>EVPT-2G60J-F-10R-SVC</t>
    </r>
  </si>
  <si>
    <r>
      <rPr>
        <sz val="7"/>
        <rFont val="ＭＳ Ｐ明朝"/>
        <family val="1"/>
      </rPr>
      <t>EVPT-2G60J-F-L5</t>
    </r>
  </si>
  <si>
    <r>
      <rPr>
        <sz val="7"/>
        <rFont val="ＭＳ Ｐ明朝"/>
        <family val="1"/>
      </rPr>
      <t>EVPT-2G60J-F-L5-SVC</t>
    </r>
  </si>
  <si>
    <r>
      <rPr>
        <sz val="7"/>
        <rFont val="ＭＳ Ｐ明朝"/>
        <family val="1"/>
      </rPr>
      <t>EVPT-2G60J-F-L7</t>
    </r>
  </si>
  <si>
    <r>
      <rPr>
        <sz val="7"/>
        <rFont val="ＭＳ Ｐ明朝"/>
        <family val="1"/>
      </rPr>
      <t>EVPT-2G60J-F-L7-SVC</t>
    </r>
  </si>
  <si>
    <r>
      <rPr>
        <sz val="7"/>
        <rFont val="ＭＳ Ｐ明朝"/>
        <family val="1"/>
      </rPr>
      <t>EVPT-2G60J-F-L10</t>
    </r>
  </si>
  <si>
    <r>
      <rPr>
        <sz val="7"/>
        <rFont val="ＭＳ Ｐ明朝"/>
        <family val="1"/>
      </rPr>
      <t>EVPT-2G60J-F-L10-SVC</t>
    </r>
  </si>
  <si>
    <r>
      <rPr>
        <sz val="7"/>
        <rFont val="ＭＳ Ｐ明朝"/>
        <family val="1"/>
      </rPr>
      <t>EVPT-2G60J-F-L15</t>
    </r>
  </si>
  <si>
    <r>
      <rPr>
        <sz val="7"/>
        <rFont val="ＭＳ Ｐ明朝"/>
        <family val="1"/>
      </rPr>
      <t>EVPT-2G60J-F-L15-SVC</t>
    </r>
  </si>
  <si>
    <r>
      <rPr>
        <sz val="7"/>
        <rFont val="ＭＳ Ｐ明朝"/>
        <family val="1"/>
      </rPr>
      <t>EVPT-2G60J-W-10R</t>
    </r>
  </si>
  <si>
    <r>
      <rPr>
        <sz val="7"/>
        <rFont val="ＭＳ Ｐ明朝"/>
        <family val="1"/>
      </rPr>
      <t>EVPT-2G60J-W-10R-SVC</t>
    </r>
  </si>
  <si>
    <r>
      <rPr>
        <sz val="7"/>
        <rFont val="ＭＳ Ｐ明朝"/>
        <family val="1"/>
      </rPr>
      <t>EVPT-2G60J-W-L5</t>
    </r>
  </si>
  <si>
    <r>
      <rPr>
        <sz val="7"/>
        <rFont val="ＭＳ Ｐ明朝"/>
        <family val="1"/>
      </rPr>
      <t>EVPT-2G60J-W-L5-SVC</t>
    </r>
  </si>
  <si>
    <r>
      <rPr>
        <sz val="7"/>
        <rFont val="ＭＳ Ｐ明朝"/>
        <family val="1"/>
      </rPr>
      <t>EVPT-2G60J-W-L7</t>
    </r>
  </si>
  <si>
    <r>
      <rPr>
        <sz val="7"/>
        <rFont val="ＭＳ Ｐ明朝"/>
        <family val="1"/>
      </rPr>
      <t>EVPT-2G60J-W-L7-SVC</t>
    </r>
  </si>
  <si>
    <r>
      <rPr>
        <sz val="7"/>
        <rFont val="ＭＳ Ｐ明朝"/>
        <family val="1"/>
      </rPr>
      <t>EVPT-2G60J-W-L10</t>
    </r>
  </si>
  <si>
    <r>
      <rPr>
        <sz val="7"/>
        <rFont val="ＭＳ Ｐ明朝"/>
        <family val="1"/>
      </rPr>
      <t>EVPT-2G60J-W-L10-SVC</t>
    </r>
  </si>
  <si>
    <r>
      <rPr>
        <sz val="7"/>
        <rFont val="ＭＳ Ｐ明朝"/>
        <family val="1"/>
      </rPr>
      <t>EVPT-2G60J-W-L15</t>
    </r>
  </si>
  <si>
    <r>
      <rPr>
        <sz val="7"/>
        <rFont val="ＭＳ Ｐ明朝"/>
        <family val="1"/>
      </rPr>
      <t>EVPT-2G60J-W-L15-SVC</t>
    </r>
  </si>
  <si>
    <r>
      <rPr>
        <sz val="7"/>
        <rFont val="ＭＳ Ｐ明朝"/>
        <family val="1"/>
      </rPr>
      <t>EVPT-2G60J-FC-L5</t>
    </r>
  </si>
  <si>
    <r>
      <rPr>
        <sz val="7"/>
        <rFont val="ＭＳ Ｐ明朝"/>
        <family val="1"/>
      </rPr>
      <t>EVPT-2G60J-FC-L5-SVC</t>
    </r>
  </si>
  <si>
    <r>
      <rPr>
        <sz val="7"/>
        <rFont val="ＭＳ Ｐ明朝"/>
        <family val="1"/>
      </rPr>
      <t>EVPT-2G60J-FC-L7</t>
    </r>
  </si>
  <si>
    <r>
      <rPr>
        <sz val="7"/>
        <rFont val="ＭＳ Ｐ明朝"/>
        <family val="1"/>
      </rPr>
      <t>EVPT-2G60J-FC-L7-SVC</t>
    </r>
  </si>
  <si>
    <r>
      <rPr>
        <sz val="7"/>
        <rFont val="ＭＳ Ｐ明朝"/>
        <family val="1"/>
      </rPr>
      <t>EVPTC2G60J-F-10R</t>
    </r>
  </si>
  <si>
    <r>
      <rPr>
        <sz val="7"/>
        <rFont val="ＭＳ Ｐ明朝"/>
        <family val="1"/>
      </rPr>
      <t>EVPTC2G60J-F-10R-SVC</t>
    </r>
  </si>
  <si>
    <r>
      <rPr>
        <sz val="7"/>
        <rFont val="ＭＳ Ｐ明朝"/>
        <family val="1"/>
      </rPr>
      <t>EVPTC2G60J-F-L5</t>
    </r>
  </si>
  <si>
    <r>
      <rPr>
        <sz val="7"/>
        <rFont val="ＭＳ Ｐ明朝"/>
        <family val="1"/>
      </rPr>
      <t>EVPTC2G60J-F-L5-SVC</t>
    </r>
  </si>
  <si>
    <r>
      <rPr>
        <sz val="7"/>
        <rFont val="ＭＳ Ｐ明朝"/>
        <family val="1"/>
      </rPr>
      <t>EVPTC2G60J-F-L7</t>
    </r>
  </si>
  <si>
    <r>
      <rPr>
        <sz val="7"/>
        <rFont val="ＭＳ Ｐ明朝"/>
        <family val="1"/>
      </rPr>
      <t>EVPTC2G60J-F-L7-SVC</t>
    </r>
  </si>
  <si>
    <r>
      <rPr>
        <sz val="7"/>
        <rFont val="ＭＳ Ｐ明朝"/>
        <family val="1"/>
      </rPr>
      <t>EVPTC2G60J-F-L10</t>
    </r>
  </si>
  <si>
    <r>
      <rPr>
        <sz val="7"/>
        <rFont val="ＭＳ Ｐ明朝"/>
        <family val="1"/>
      </rPr>
      <t>EVPTC2G60J-F-L10-SVC</t>
    </r>
  </si>
  <si>
    <r>
      <rPr>
        <sz val="7"/>
        <rFont val="ＭＳ Ｐ明朝"/>
        <family val="1"/>
      </rPr>
      <t>EVPTC2G60J-F-L15</t>
    </r>
  </si>
  <si>
    <r>
      <rPr>
        <sz val="7"/>
        <rFont val="ＭＳ Ｐ明朝"/>
        <family val="1"/>
      </rPr>
      <t>EVPTC2G60J-F-L15-SVC</t>
    </r>
  </si>
  <si>
    <r>
      <rPr>
        <sz val="7"/>
        <rFont val="ＭＳ Ｐ明朝"/>
        <family val="1"/>
      </rPr>
      <t>EVPTC2G60J-FC-L5</t>
    </r>
  </si>
  <si>
    <r>
      <rPr>
        <sz val="7"/>
        <rFont val="ＭＳ Ｐ明朝"/>
        <family val="1"/>
      </rPr>
      <t>EVPTC2G60J-FC-L5-SVC</t>
    </r>
  </si>
  <si>
    <r>
      <rPr>
        <sz val="7"/>
        <rFont val="ＭＳ Ｐ明朝"/>
        <family val="1"/>
      </rPr>
      <t>EVPTC2G60J-FC-L7</t>
    </r>
  </si>
  <si>
    <r>
      <rPr>
        <sz val="7"/>
        <rFont val="ＭＳ Ｐ明朝"/>
        <family val="1"/>
      </rPr>
      <t>EVPTC2G60J-FC-L7-SVC</t>
    </r>
  </si>
  <si>
    <r>
      <rPr>
        <sz val="7"/>
        <rFont val="ＭＳ Ｐ明朝"/>
        <family val="1"/>
      </rPr>
      <t>EVPTC2G60J-W-L5</t>
    </r>
  </si>
  <si>
    <r>
      <rPr>
        <sz val="7"/>
        <rFont val="ＭＳ Ｐ明朝"/>
        <family val="1"/>
      </rPr>
      <t>EVPTC2G60J-W-L5-SVC</t>
    </r>
  </si>
  <si>
    <r>
      <rPr>
        <sz val="7"/>
        <rFont val="ＭＳ Ｐ明朝"/>
        <family val="1"/>
      </rPr>
      <t>EVPTC2G60J-W-L7</t>
    </r>
  </si>
  <si>
    <r>
      <rPr>
        <sz val="7"/>
        <rFont val="ＭＳ Ｐ明朝"/>
        <family val="1"/>
      </rPr>
      <t>EVPTC2G60J-W-L7-SVC</t>
    </r>
  </si>
  <si>
    <r>
      <rPr>
        <sz val="7"/>
        <rFont val="ＭＳ Ｐ明朝"/>
        <family val="1"/>
      </rPr>
      <t>EVPTC2G60J-W-L10</t>
    </r>
  </si>
  <si>
    <r>
      <rPr>
        <sz val="7"/>
        <rFont val="ＭＳ Ｐ明朝"/>
        <family val="1"/>
      </rPr>
      <t>EVPTC2G60J-W-L10-SVC</t>
    </r>
  </si>
  <si>
    <r>
      <rPr>
        <sz val="7"/>
        <rFont val="ＭＳ Ｐ明朝"/>
        <family val="1"/>
      </rPr>
      <t>EVPTC2G60J-W-L15</t>
    </r>
  </si>
  <si>
    <r>
      <rPr>
        <sz val="7"/>
        <rFont val="ＭＳ Ｐ明朝"/>
        <family val="1"/>
      </rPr>
      <t>EVPTC2G60J-W-L15-SVC</t>
    </r>
  </si>
  <si>
    <r>
      <rPr>
        <sz val="7"/>
        <rFont val="ＭＳ Ｐ明朝"/>
        <family val="1"/>
      </rPr>
      <t>EVPTC2G60J-W-10R</t>
    </r>
  </si>
  <si>
    <r>
      <rPr>
        <sz val="7"/>
        <rFont val="ＭＳ Ｐ明朝"/>
        <family val="1"/>
      </rPr>
      <t>EVPTC2G60J-W-10R-SVC</t>
    </r>
  </si>
  <si>
    <r>
      <rPr>
        <sz val="7"/>
        <rFont val="ＭＳ Ｐ明朝"/>
        <family val="1"/>
      </rPr>
      <t>EVP-2G32J-F-L7</t>
    </r>
  </si>
  <si>
    <r>
      <rPr>
        <sz val="7"/>
        <rFont val="ＭＳ Ｐ明朝"/>
        <family val="1"/>
      </rPr>
      <t>EVP-2G32J-F-L10</t>
    </r>
  </si>
  <si>
    <r>
      <rPr>
        <sz val="7"/>
        <rFont val="ＭＳ Ｐ明朝"/>
        <family val="1"/>
      </rPr>
      <t>EVP-2G32J-W-L7</t>
    </r>
  </si>
  <si>
    <r>
      <rPr>
        <sz val="7"/>
        <rFont val="ＭＳ Ｐ明朝"/>
        <family val="1"/>
      </rPr>
      <t>EVP-2G32J-W-L10</t>
    </r>
  </si>
  <si>
    <r>
      <rPr>
        <sz val="7"/>
        <rFont val="ＭＳ Ｐ明朝"/>
        <family val="1"/>
      </rPr>
      <t>EVP-2G32J-FC-L7</t>
    </r>
  </si>
  <si>
    <r>
      <rPr>
        <sz val="7"/>
        <rFont val="ＭＳ Ｐ明朝"/>
        <family val="1"/>
      </rPr>
      <t>EVPT-2G32J-F-L7</t>
    </r>
  </si>
  <si>
    <r>
      <rPr>
        <sz val="7"/>
        <rFont val="ＭＳ Ｐ明朝"/>
        <family val="1"/>
      </rPr>
      <t>EVPT-2G32J-F-L7-SVC</t>
    </r>
  </si>
  <si>
    <r>
      <rPr>
        <sz val="7"/>
        <rFont val="ＭＳ Ｐ明朝"/>
        <family val="1"/>
      </rPr>
      <t>EVPT-2G32J-F-L10</t>
    </r>
  </si>
  <si>
    <r>
      <rPr>
        <sz val="7"/>
        <rFont val="ＭＳ Ｐ明朝"/>
        <family val="1"/>
      </rPr>
      <t>EVPT-2G32J-F-L10-SVC</t>
    </r>
  </si>
  <si>
    <r>
      <rPr>
        <sz val="7"/>
        <rFont val="ＭＳ Ｐ明朝"/>
        <family val="1"/>
      </rPr>
      <t>EVPT-2G32J-FC-L7</t>
    </r>
  </si>
  <si>
    <r>
      <rPr>
        <sz val="7"/>
        <rFont val="ＭＳ Ｐ明朝"/>
        <family val="1"/>
      </rPr>
      <t>EVPT-2G32J-FC-L7-SVC</t>
    </r>
  </si>
  <si>
    <r>
      <rPr>
        <sz val="7"/>
        <rFont val="ＭＳ Ｐ明朝"/>
        <family val="1"/>
      </rPr>
      <t>EVPT-2G32J-W-L7</t>
    </r>
  </si>
  <si>
    <r>
      <rPr>
        <sz val="7"/>
        <rFont val="ＭＳ Ｐ明朝"/>
        <family val="1"/>
      </rPr>
      <t>EVPT-2G32J-W-L7-SVC</t>
    </r>
  </si>
  <si>
    <r>
      <rPr>
        <sz val="7"/>
        <rFont val="ＭＳ Ｐ明朝"/>
        <family val="1"/>
      </rPr>
      <t>EVPT-2G32J-W-L10</t>
    </r>
  </si>
  <si>
    <r>
      <rPr>
        <sz val="7"/>
        <rFont val="ＭＳ Ｐ明朝"/>
        <family val="1"/>
      </rPr>
      <t>EVPT-2G32J-W-L10-SVC</t>
    </r>
  </si>
  <si>
    <r>
      <rPr>
        <sz val="7"/>
        <rFont val="ＭＳ Ｐ明朝"/>
        <family val="1"/>
      </rPr>
      <t>EVPTC2G32J-F-L7</t>
    </r>
  </si>
  <si>
    <r>
      <rPr>
        <sz val="7"/>
        <rFont val="ＭＳ Ｐ明朝"/>
        <family val="1"/>
      </rPr>
      <t>EVPTC2G32J-F-L7-SVC</t>
    </r>
  </si>
  <si>
    <r>
      <rPr>
        <sz val="7"/>
        <rFont val="ＭＳ Ｐ明朝"/>
        <family val="1"/>
      </rPr>
      <t>EVPTC2G32J-F-L10</t>
    </r>
  </si>
  <si>
    <r>
      <rPr>
        <sz val="7"/>
        <rFont val="ＭＳ Ｐ明朝"/>
        <family val="1"/>
      </rPr>
      <t>EVPTC2G32J-F-L10-SVC</t>
    </r>
  </si>
  <si>
    <r>
      <rPr>
        <sz val="7"/>
        <rFont val="ＭＳ Ｐ明朝"/>
        <family val="1"/>
      </rPr>
      <t>EVPTC2G32J-FC-L7</t>
    </r>
  </si>
  <si>
    <r>
      <rPr>
        <sz val="7"/>
        <rFont val="ＭＳ Ｐ明朝"/>
        <family val="1"/>
      </rPr>
      <t>EVPTC2G32J-FC-L7-SVC</t>
    </r>
  </si>
  <si>
    <r>
      <rPr>
        <sz val="7"/>
        <rFont val="ＭＳ Ｐ明朝"/>
        <family val="1"/>
      </rPr>
      <t>EVPTC2G32J-W-L7</t>
    </r>
  </si>
  <si>
    <r>
      <rPr>
        <sz val="7"/>
        <rFont val="ＭＳ Ｐ明朝"/>
        <family val="1"/>
      </rPr>
      <t>EVPTC2G32J-W-L7-SVC</t>
    </r>
  </si>
  <si>
    <r>
      <rPr>
        <sz val="7"/>
        <rFont val="ＭＳ Ｐ明朝"/>
        <family val="1"/>
      </rPr>
      <t>EVPTC2G32J-W-L10</t>
    </r>
  </si>
  <si>
    <r>
      <rPr>
        <sz val="7"/>
        <rFont val="ＭＳ Ｐ明朝"/>
        <family val="1"/>
      </rPr>
      <t>EVPTC2G32J-W-L10-SVC</t>
    </r>
  </si>
  <si>
    <r>
      <rPr>
        <sz val="7"/>
        <rFont val="ＭＳ Ｐ明朝"/>
        <family val="1"/>
      </rPr>
      <t>EVP-1R2</t>
    </r>
  </si>
  <si>
    <r>
      <rPr>
        <sz val="7"/>
        <rFont val="ＭＳ Ｐ明朝"/>
        <family val="1"/>
      </rPr>
      <t>EVP-1R2-J</t>
    </r>
  </si>
  <si>
    <r>
      <rPr>
        <sz val="7"/>
        <rFont val="ＭＳ Ｐ明朝"/>
        <family val="1"/>
      </rPr>
      <t>EVP-1RR</t>
    </r>
  </si>
  <si>
    <r>
      <rPr>
        <sz val="7"/>
        <rFont val="ＭＳ Ｐ明朝"/>
        <family val="1"/>
      </rPr>
      <t>EVP-1RR-J</t>
    </r>
  </si>
  <si>
    <r>
      <rPr>
        <sz val="7"/>
        <rFont val="ＭＳ Ｐ明朝"/>
        <family val="1"/>
      </rPr>
      <t>日本電気</t>
    </r>
  </si>
  <si>
    <r>
      <rPr>
        <sz val="7"/>
        <rFont val="ＭＳ Ｐ明朝"/>
        <family val="1"/>
      </rPr>
      <t>H03EW</t>
    </r>
  </si>
  <si>
    <r>
      <rPr>
        <sz val="7"/>
        <rFont val="ＭＳ Ｐ明朝"/>
        <family val="1"/>
      </rPr>
      <t>平河ヒューテック</t>
    </r>
  </si>
  <si>
    <r>
      <rPr>
        <sz val="7"/>
        <rFont val="ＭＳ Ｐ明朝"/>
        <family val="1"/>
      </rPr>
      <t>HCCID-K01HS</t>
    </r>
  </si>
  <si>
    <r>
      <rPr>
        <sz val="7"/>
        <rFont val="ＭＳ Ｐ明朝"/>
        <family val="1"/>
      </rPr>
      <t>HCCID-K01HW</t>
    </r>
  </si>
  <si>
    <r>
      <rPr>
        <sz val="7"/>
        <rFont val="ＭＳ Ｐ明朝"/>
        <family val="1"/>
      </rPr>
      <t>HCCID-K01HW（OCPP）</t>
    </r>
  </si>
  <si>
    <r>
      <rPr>
        <sz val="7"/>
        <rFont val="ＭＳ Ｐ明朝"/>
        <family val="1"/>
      </rPr>
      <t>東芝ライテック</t>
    </r>
  </si>
  <si>
    <r>
      <rPr>
        <sz val="7"/>
        <rFont val="ＭＳ Ｐ明朝"/>
        <family val="1"/>
      </rPr>
      <t>DC2333EN</t>
    </r>
  </si>
  <si>
    <r>
      <rPr>
        <sz val="7"/>
        <rFont val="ＭＳ Ｐ明朝"/>
        <family val="1"/>
      </rPr>
      <t>ダックビル</t>
    </r>
  </si>
  <si>
    <r>
      <rPr>
        <sz val="7"/>
        <rFont val="ＭＳ Ｐ明朝"/>
        <family val="1"/>
      </rPr>
      <t>DB-FlatEV-S-06-080</t>
    </r>
  </si>
  <si>
    <r>
      <rPr>
        <sz val="7"/>
        <rFont val="ＭＳ Ｐ明朝"/>
        <family val="1"/>
      </rPr>
      <t>DB-FlatEV-S-06-055</t>
    </r>
  </si>
  <si>
    <r>
      <rPr>
        <sz val="7"/>
        <rFont val="ＭＳ Ｐ明朝"/>
        <family val="1"/>
      </rPr>
      <t>日本宅配システム</t>
    </r>
  </si>
  <si>
    <r>
      <rPr>
        <sz val="7"/>
        <rFont val="ＭＳ Ｐ明朝"/>
        <family val="1"/>
      </rPr>
      <t>ISA-0002</t>
    </r>
  </si>
  <si>
    <r>
      <t>ジゴワッツ</t>
    </r>
    <r>
      <rPr>
        <sz val="11"/>
        <color theme="1"/>
        <rFont val="游ゴシック"/>
        <family val="3"/>
        <charset val="128"/>
        <scheme val="minor"/>
      </rPr>
      <t>_普通</t>
    </r>
    <phoneticPr fontId="1"/>
  </si>
  <si>
    <r>
      <rPr>
        <sz val="7.5"/>
        <rFont val="ＭＳ Ｐゴシック"/>
        <family val="3"/>
      </rPr>
      <t>メーカー名</t>
    </r>
  </si>
  <si>
    <r>
      <rPr>
        <sz val="7.5"/>
        <rFont val="ＭＳ Ｐゴシック"/>
        <family val="3"/>
      </rPr>
      <t>型式</t>
    </r>
  </si>
  <si>
    <r>
      <rPr>
        <sz val="7.5"/>
        <rFont val="ＭＳ Ｐゴシック"/>
        <family val="3"/>
      </rPr>
      <t xml:space="preserve">充電出力
</t>
    </r>
    <r>
      <rPr>
        <sz val="7.5"/>
        <rFont val="ＭＳ Ｐゴシック"/>
        <family val="3"/>
      </rPr>
      <t>（kW）</t>
    </r>
  </si>
  <si>
    <t>補助金交付上限額
（千円）</t>
    <phoneticPr fontId="1"/>
  </si>
  <si>
    <r>
      <rPr>
        <sz val="7.5"/>
        <rFont val="ＭＳ Ｐゴシック"/>
        <family val="3"/>
      </rPr>
      <t>VOX-10-T3-D</t>
    </r>
  </si>
  <si>
    <r>
      <rPr>
        <sz val="7.5"/>
        <rFont val="ＭＳ Ｐゴシック"/>
        <family val="3"/>
      </rPr>
      <t>VOX-10-T3-D-T</t>
    </r>
  </si>
  <si>
    <r>
      <rPr>
        <sz val="7.5"/>
        <rFont val="ＭＳ Ｐゴシック"/>
        <family val="3"/>
      </rPr>
      <t>VOX-10-T3-G</t>
    </r>
  </si>
  <si>
    <r>
      <rPr>
        <sz val="7.5"/>
        <rFont val="ＭＳ Ｐゴシック"/>
        <family val="3"/>
      </rPr>
      <t>VOX-10-T3-G-T</t>
    </r>
  </si>
  <si>
    <r>
      <rPr>
        <sz val="7.5"/>
        <rFont val="ＭＳ Ｐゴシック"/>
        <family val="3"/>
      </rPr>
      <t>S06JP010V</t>
    </r>
  </si>
  <si>
    <r>
      <rPr>
        <sz val="7.5"/>
        <rFont val="ＭＳ Ｐゴシック"/>
        <family val="3"/>
      </rPr>
      <t>S06JP020V</t>
    </r>
  </si>
  <si>
    <r>
      <rPr>
        <sz val="7.5"/>
        <rFont val="ＭＳ Ｐゴシック"/>
        <family val="3"/>
      </rPr>
      <t>T10JP010V</t>
    </r>
  </si>
  <si>
    <r>
      <rPr>
        <sz val="7.5"/>
        <rFont val="ＭＳ Ｐゴシック"/>
        <family val="3"/>
      </rPr>
      <t>EPS-60V</t>
    </r>
  </si>
  <si>
    <r>
      <rPr>
        <sz val="7.5"/>
        <rFont val="ＭＳ Ｐゴシック"/>
        <family val="3"/>
      </rPr>
      <t>EPS-60VR</t>
    </r>
  </si>
  <si>
    <r>
      <rPr>
        <sz val="7.5"/>
        <rFont val="ＭＳ Ｐゴシック"/>
        <family val="3"/>
      </rPr>
      <t>KPEP-A-SET-AC</t>
    </r>
  </si>
  <si>
    <r>
      <rPr>
        <sz val="7.5"/>
        <rFont val="ＭＳ Ｐゴシック"/>
        <family val="3"/>
      </rPr>
      <t>KPEP-A-SET-AC-EF</t>
    </r>
  </si>
  <si>
    <r>
      <rPr>
        <sz val="7.5"/>
        <rFont val="ＭＳ Ｐゴシック"/>
        <family val="3"/>
      </rPr>
      <t>KPEP-A-SET-AC-S</t>
    </r>
  </si>
  <si>
    <r>
      <rPr>
        <sz val="7.5"/>
        <rFont val="ＭＳ Ｐゴシック"/>
        <family val="3"/>
      </rPr>
      <t>KPEP-A-SET-AC-EF-S</t>
    </r>
  </si>
  <si>
    <r>
      <rPr>
        <sz val="7.5"/>
        <rFont val="ＭＳ Ｐゴシック"/>
        <family val="3"/>
      </rPr>
      <t>KPEP-A-SET-2HYB</t>
    </r>
  </si>
  <si>
    <r>
      <rPr>
        <sz val="7.5"/>
        <rFont val="ＭＳ Ｐゴシック"/>
        <family val="3"/>
      </rPr>
      <t>KPEP-A-SET-2HYB-EF</t>
    </r>
  </si>
  <si>
    <r>
      <rPr>
        <sz val="7.5"/>
        <rFont val="ＭＳ Ｐゴシック"/>
        <family val="3"/>
      </rPr>
      <t>KPEP-A-SET-2HYB-S</t>
    </r>
  </si>
  <si>
    <r>
      <rPr>
        <sz val="7.5"/>
        <rFont val="ＭＳ Ｐゴシック"/>
        <family val="3"/>
      </rPr>
      <t>KPEP-A-SET-2HYB-EF-S</t>
    </r>
  </si>
  <si>
    <r>
      <rPr>
        <sz val="7.5"/>
        <rFont val="ＭＳ Ｐゴシック"/>
        <family val="3"/>
      </rPr>
      <t>KPEP-A-SET-3AC</t>
    </r>
  </si>
  <si>
    <r>
      <rPr>
        <sz val="7.5"/>
        <rFont val="ＭＳ Ｐゴシック"/>
        <family val="3"/>
      </rPr>
      <t>KPEP-A-SET-3AC-S</t>
    </r>
  </si>
  <si>
    <r>
      <rPr>
        <sz val="7.5"/>
        <rFont val="ＭＳ Ｐゴシック"/>
        <family val="3"/>
      </rPr>
      <t>KPEP-A-SET-4AC</t>
    </r>
  </si>
  <si>
    <r>
      <rPr>
        <sz val="7.5"/>
        <rFont val="ＭＳ Ｐゴシック"/>
        <family val="3"/>
      </rPr>
      <t>KPEP-A-SET-4AC-EF</t>
    </r>
  </si>
  <si>
    <r>
      <rPr>
        <sz val="7.5"/>
        <rFont val="ＭＳ Ｐゴシック"/>
        <family val="3"/>
      </rPr>
      <t>KPEP-A-SET-4AC-S</t>
    </r>
  </si>
  <si>
    <r>
      <rPr>
        <sz val="7.5"/>
        <rFont val="ＭＳ Ｐゴシック"/>
        <family val="3"/>
      </rPr>
      <t>KPEP-A-SET-4AC-EF-S</t>
    </r>
  </si>
  <si>
    <r>
      <rPr>
        <sz val="7.5"/>
        <rFont val="ＭＳ Ｐゴシック"/>
        <family val="3"/>
      </rPr>
      <t>JH-WE2301</t>
    </r>
  </si>
  <si>
    <r>
      <rPr>
        <sz val="7.5"/>
        <rFont val="ＭＳ Ｐゴシック"/>
        <family val="3"/>
      </rPr>
      <t>EOJ-D60EV</t>
    </r>
  </si>
  <si>
    <r>
      <rPr>
        <sz val="7.5"/>
        <rFont val="ＭＳ Ｐゴシック"/>
        <family val="3"/>
      </rPr>
      <t>EPJ-S60EV</t>
    </r>
  </si>
  <si>
    <r>
      <rPr>
        <sz val="7.5"/>
        <rFont val="ＭＳ Ｐゴシック"/>
        <family val="3"/>
      </rPr>
      <t>DNEVC-D6075-2</t>
    </r>
  </si>
  <si>
    <r>
      <rPr>
        <sz val="7.5"/>
        <rFont val="ＭＳ Ｐゴシック"/>
        <family val="3"/>
      </rPr>
      <t>DNEVC-SD6075</t>
    </r>
  </si>
  <si>
    <r>
      <rPr>
        <sz val="7.5"/>
        <rFont val="ＭＳ Ｐゴシック"/>
        <family val="3"/>
      </rPr>
      <t>DNEVC-SD6075S</t>
    </r>
  </si>
  <si>
    <r>
      <rPr>
        <sz val="7.5"/>
        <rFont val="ＭＳ Ｐゴシック"/>
        <family val="3"/>
      </rPr>
      <t>ESS-V1</t>
    </r>
  </si>
  <si>
    <r>
      <rPr>
        <sz val="7.5"/>
        <rFont val="ＭＳ Ｐゴシック"/>
        <family val="3"/>
      </rPr>
      <t>ESS-V1S</t>
    </r>
  </si>
  <si>
    <r>
      <rPr>
        <sz val="7.5"/>
        <rFont val="ＭＳ Ｐゴシック"/>
        <family val="3"/>
      </rPr>
      <t>ES-T3V1</t>
    </r>
  </si>
  <si>
    <r>
      <rPr>
        <sz val="7.5"/>
        <rFont val="ＭＳ Ｐゴシック"/>
        <family val="3"/>
      </rPr>
      <t>ES-T3VS</t>
    </r>
  </si>
  <si>
    <r>
      <rPr>
        <sz val="7.5"/>
        <rFont val="ＭＳ Ｐゴシック"/>
        <family val="3"/>
      </rPr>
      <t>ES-T3P1</t>
    </r>
  </si>
  <si>
    <r>
      <rPr>
        <sz val="7.5"/>
        <rFont val="ＭＳ Ｐゴシック"/>
        <family val="3"/>
      </rPr>
      <t>ES-T3PS</t>
    </r>
  </si>
  <si>
    <r>
      <rPr>
        <sz val="7.5"/>
        <rFont val="ＭＳ Ｐゴシック"/>
        <family val="3"/>
      </rPr>
      <t>ES-T3PL1</t>
    </r>
  </si>
  <si>
    <r>
      <rPr>
        <sz val="7.5"/>
        <rFont val="ＭＳ Ｐゴシック"/>
        <family val="3"/>
      </rPr>
      <t>ES-T3PLS</t>
    </r>
  </si>
  <si>
    <r>
      <rPr>
        <sz val="7.5"/>
        <rFont val="ＭＳ Ｐゴシック"/>
        <family val="3"/>
      </rPr>
      <t>ES-PL1</t>
    </r>
  </si>
  <si>
    <r>
      <rPr>
        <sz val="7.5"/>
        <rFont val="ＭＳ Ｐゴシック"/>
        <family val="3"/>
      </rPr>
      <t>ES-PL1S</t>
    </r>
  </si>
  <si>
    <r>
      <rPr>
        <sz val="7.5"/>
        <rFont val="ＭＳ Ｐゴシック"/>
        <family val="3"/>
      </rPr>
      <t>VCG-666CN7</t>
    </r>
  </si>
  <si>
    <r>
      <rPr>
        <sz val="7.5"/>
        <rFont val="ＭＳ Ｐゴシック"/>
        <family val="3"/>
      </rPr>
      <t>VCG-666CN7K-1WH30</t>
    </r>
  </si>
  <si>
    <r>
      <rPr>
        <sz val="7.5"/>
        <rFont val="ＭＳ Ｐゴシック"/>
        <family val="3"/>
      </rPr>
      <t>VCG-666CN7K-1WH50</t>
    </r>
  </si>
  <si>
    <r>
      <rPr>
        <sz val="7.5"/>
        <rFont val="ＭＳ Ｐゴシック"/>
        <family val="3"/>
      </rPr>
      <t>VCG-666CN7K-1LH30</t>
    </r>
  </si>
  <si>
    <r>
      <rPr>
        <sz val="7.5"/>
        <rFont val="ＭＳ Ｐゴシック"/>
        <family val="3"/>
      </rPr>
      <t>VCG-666CN7K-1LH50</t>
    </r>
  </si>
  <si>
    <r>
      <rPr>
        <sz val="7.5"/>
        <rFont val="ＭＳ Ｐゴシック"/>
        <family val="3"/>
      </rPr>
      <t>VSG3-666CN7HS-R</t>
    </r>
  </si>
  <si>
    <r>
      <rPr>
        <sz val="7.5"/>
        <rFont val="ＭＳ Ｐゴシック"/>
        <family val="3"/>
      </rPr>
      <t>VCD-660CN7</t>
    </r>
  </si>
  <si>
    <r>
      <rPr>
        <sz val="7.5"/>
        <rFont val="ＭＳ Ｐゴシック"/>
        <family val="3"/>
      </rPr>
      <t>VSG3-666CN7AS</t>
    </r>
  </si>
  <si>
    <r>
      <rPr>
        <sz val="7.5"/>
        <rFont val="ＭＳ Ｐゴシック"/>
        <family val="3"/>
      </rPr>
      <t>VSG3-666CN7AB</t>
    </r>
  </si>
  <si>
    <r>
      <rPr>
        <sz val="7.5"/>
        <rFont val="ＭＳ Ｐゴシック"/>
        <family val="3"/>
      </rPr>
      <t>VSG3-666CN7HS</t>
    </r>
  </si>
  <si>
    <r>
      <rPr>
        <sz val="7.5"/>
        <rFont val="ＭＳ Ｐゴシック"/>
        <family val="3"/>
      </rPr>
      <t>VSG3-666CN7HB</t>
    </r>
  </si>
  <si>
    <r>
      <rPr>
        <sz val="7.5"/>
        <rFont val="ＭＳ Ｐゴシック"/>
        <family val="3"/>
      </rPr>
      <t>VSG3-666CN7ES</t>
    </r>
  </si>
  <si>
    <r>
      <rPr>
        <sz val="7.5"/>
        <rFont val="ＭＳ Ｐゴシック"/>
        <family val="3"/>
      </rPr>
      <t>VSG3-666CN7EB</t>
    </r>
  </si>
  <si>
    <r>
      <rPr>
        <sz val="7.5"/>
        <rFont val="ＭＳ Ｐゴシック"/>
        <family val="3"/>
      </rPr>
      <t>VSG3-666CN7FS</t>
    </r>
  </si>
  <si>
    <r>
      <rPr>
        <sz val="7.5"/>
        <rFont val="ＭＳ Ｐゴシック"/>
        <family val="3"/>
      </rPr>
      <t>VSG3-666CN7FB</t>
    </r>
  </si>
  <si>
    <r>
      <rPr>
        <sz val="7.5"/>
        <rFont val="ＭＳ Ｐゴシック"/>
        <family val="3"/>
      </rPr>
      <t>LJV1671B</t>
    </r>
  </si>
  <si>
    <r>
      <rPr>
        <sz val="7.5"/>
        <rFont val="ＭＳ Ｐゴシック"/>
        <family val="3"/>
      </rPr>
      <t>LJV1671B050</t>
    </r>
  </si>
  <si>
    <r>
      <rPr>
        <sz val="7.5"/>
        <rFont val="ＭＳ Ｐゴシック"/>
        <family val="3"/>
      </rPr>
      <t>LJV1671T</t>
    </r>
  </si>
  <si>
    <r>
      <rPr>
        <sz val="7.5"/>
        <rFont val="ＭＳ Ｐゴシック"/>
        <family val="3"/>
      </rPr>
      <t>LJVH671C</t>
    </r>
  </si>
  <si>
    <r>
      <rPr>
        <sz val="7.5"/>
        <rFont val="ＭＳ Ｐゴシック"/>
        <family val="3"/>
      </rPr>
      <t>LJV2671C</t>
    </r>
  </si>
  <si>
    <r>
      <rPr>
        <sz val="7.5"/>
        <rFont val="ＭＳ Ｐゴシック"/>
        <family val="3"/>
      </rPr>
      <t>CV-M01A</t>
    </r>
  </si>
  <si>
    <r>
      <rPr>
        <sz val="7.5"/>
        <rFont val="ＭＳ Ｐゴシック"/>
        <family val="3"/>
      </rPr>
      <t>CV-M01A-EF</t>
    </r>
  </si>
  <si>
    <r>
      <rPr>
        <sz val="7.5"/>
        <rFont val="ＭＳ Ｐゴシック"/>
        <family val="3"/>
      </rPr>
      <t>CV-MS01A</t>
    </r>
  </si>
  <si>
    <r>
      <rPr>
        <sz val="7.5"/>
        <rFont val="ＭＳ Ｐゴシック"/>
        <family val="3"/>
      </rPr>
      <t>CV-MS01A-EF</t>
    </r>
  </si>
  <si>
    <r>
      <rPr>
        <sz val="7.5"/>
        <rFont val="ＭＳ Ｐゴシック"/>
        <family val="3"/>
      </rPr>
      <t>CV-M02A</t>
    </r>
  </si>
  <si>
    <r>
      <rPr>
        <sz val="7.5"/>
        <rFont val="ＭＳ Ｐゴシック"/>
        <family val="3"/>
      </rPr>
      <t>CV-M02A-EF</t>
    </r>
  </si>
  <si>
    <r>
      <rPr>
        <sz val="7.5"/>
        <rFont val="ＭＳ Ｐゴシック"/>
        <family val="3"/>
      </rPr>
      <t>CV-M02A-N</t>
    </r>
  </si>
  <si>
    <r>
      <rPr>
        <sz val="7.5"/>
        <rFont val="ＭＳ Ｐゴシック"/>
        <family val="3"/>
      </rPr>
      <t>CV-MH02A</t>
    </r>
  </si>
  <si>
    <r>
      <rPr>
        <sz val="7.5"/>
        <rFont val="ＭＳ Ｐゴシック"/>
        <family val="3"/>
      </rPr>
      <t>CV-MH02A-EF</t>
    </r>
  </si>
  <si>
    <r>
      <rPr>
        <sz val="7.5"/>
        <rFont val="ＭＳ Ｐゴシック"/>
        <family val="3"/>
      </rPr>
      <t>CV-MH02A-N</t>
    </r>
  </si>
  <si>
    <r>
      <rPr>
        <sz val="7.5"/>
        <rFont val="ＭＳ Ｐゴシック"/>
        <family val="3"/>
      </rPr>
      <t>CV-MS02A</t>
    </r>
  </si>
  <si>
    <r>
      <rPr>
        <sz val="7.5"/>
        <rFont val="ＭＳ Ｐゴシック"/>
        <family val="3"/>
      </rPr>
      <t>CV-MS02A-EF</t>
    </r>
  </si>
  <si>
    <r>
      <rPr>
        <sz val="7.5"/>
        <rFont val="ＭＳ Ｐゴシック"/>
        <family val="3"/>
      </rPr>
      <t>CV-MS02A-N</t>
    </r>
  </si>
  <si>
    <r>
      <rPr>
        <sz val="7.5"/>
        <rFont val="ＭＳ Ｐゴシック"/>
        <family val="3"/>
      </rPr>
      <t>CV-MHS02A</t>
    </r>
  </si>
  <si>
    <r>
      <rPr>
        <sz val="7.5"/>
        <rFont val="ＭＳ Ｐゴシック"/>
        <family val="3"/>
      </rPr>
      <t>CV-MHS02A-EF</t>
    </r>
  </si>
  <si>
    <r>
      <rPr>
        <sz val="7.5"/>
        <rFont val="ＭＳ Ｐゴシック"/>
        <family val="3"/>
      </rPr>
      <t>CV-MHS02A-N</t>
    </r>
  </si>
  <si>
    <r>
      <rPr>
        <sz val="7.5"/>
        <rFont val="ＭＳ Ｐゴシック"/>
        <family val="3"/>
      </rPr>
      <t>VCP601</t>
    </r>
  </si>
  <si>
    <r>
      <rPr>
        <sz val="7.5"/>
        <rFont val="ＭＳ Ｐゴシック"/>
        <family val="3"/>
      </rPr>
      <t>VCP602</t>
    </r>
  </si>
  <si>
    <r>
      <rPr>
        <sz val="7.5"/>
        <rFont val="ＭＳ Ｐゴシック"/>
        <family val="3"/>
      </rPr>
      <t>TPS10-A</t>
    </r>
  </si>
  <si>
    <r>
      <rPr>
        <sz val="7.5"/>
        <rFont val="ＭＳ Ｐゴシック"/>
        <family val="3"/>
      </rPr>
      <t>TPS10-A-H01</t>
    </r>
  </si>
  <si>
    <r>
      <rPr>
        <sz val="7.5"/>
        <rFont val="ＭＳ Ｐゴシック"/>
        <family val="3"/>
      </rPr>
      <t>TPS10-A-N01</t>
    </r>
  </si>
  <si>
    <r>
      <rPr>
        <sz val="7.5"/>
        <rFont val="ＭＳ Ｐゴシック"/>
        <family val="3"/>
      </rPr>
      <t>TPS20-A</t>
    </r>
  </si>
  <si>
    <r>
      <rPr>
        <sz val="7.5"/>
        <rFont val="ＭＳ Ｐゴシック"/>
        <family val="3"/>
      </rPr>
      <t>TPS20-A-H01</t>
    </r>
  </si>
  <si>
    <r>
      <rPr>
        <sz val="7.5"/>
        <rFont val="ＭＳ Ｐゴシック"/>
        <family val="3"/>
      </rPr>
      <t>TPS20-A-N01</t>
    </r>
  </si>
  <si>
    <r>
      <rPr>
        <sz val="7.5"/>
        <rFont val="ＭＳ Ｐゴシック"/>
        <family val="3"/>
      </rPr>
      <t>CFD1-B-V2H1</t>
    </r>
  </si>
  <si>
    <r>
      <rPr>
        <sz val="7.5"/>
        <rFont val="ＭＳ Ｐゴシック"/>
        <family val="3"/>
      </rPr>
      <t xml:space="preserve">充電出力
</t>
    </r>
    <r>
      <rPr>
        <sz val="7.5"/>
        <rFont val="ＭＳ Ｐゴシック"/>
        <family val="3"/>
      </rPr>
      <t>（kW）</t>
    </r>
    <phoneticPr fontId="1"/>
  </si>
  <si>
    <r>
      <rPr>
        <sz val="7.5"/>
        <rFont val="ＭＳ Ｐゴシック"/>
        <family val="3"/>
      </rPr>
      <t>型式</t>
    </r>
    <phoneticPr fontId="1"/>
  </si>
  <si>
    <r>
      <rPr>
        <sz val="7.5"/>
        <rFont val="ＭＳ Ｐゴシック"/>
        <family val="3"/>
      </rPr>
      <t>メーカー名</t>
    </r>
    <phoneticPr fontId="1"/>
  </si>
  <si>
    <t>GSユアサ</t>
    <phoneticPr fontId="1"/>
  </si>
  <si>
    <t>GSユアサ_V2H</t>
    <phoneticPr fontId="1"/>
  </si>
  <si>
    <t>アイケイエス</t>
    <phoneticPr fontId="1"/>
  </si>
  <si>
    <t>アイケイエス_V2H</t>
    <phoneticPr fontId="1"/>
  </si>
  <si>
    <t>エリーパワー</t>
    <phoneticPr fontId="1"/>
  </si>
  <si>
    <t>エリーパワー_V2H</t>
    <phoneticPr fontId="1"/>
  </si>
  <si>
    <t>オムロン
ソーシアルソリューションズ</t>
    <phoneticPr fontId="1"/>
  </si>
  <si>
    <t>オムロンソーシアルソリューションズ_V2H</t>
    <phoneticPr fontId="1"/>
  </si>
  <si>
    <t>シャープエネルギーソリューション</t>
    <phoneticPr fontId="1"/>
  </si>
  <si>
    <t>シャープエネルギーソリューション_V2H</t>
    <phoneticPr fontId="1"/>
  </si>
  <si>
    <t>ダイヤゼブラ電機</t>
    <phoneticPr fontId="1"/>
  </si>
  <si>
    <t>ダイヤゼブラ電機_V2H</t>
    <phoneticPr fontId="1"/>
  </si>
  <si>
    <t>デンソー</t>
    <phoneticPr fontId="1"/>
  </si>
  <si>
    <t>デンソー_V2H</t>
    <phoneticPr fontId="1"/>
  </si>
  <si>
    <t>ニチコン</t>
    <phoneticPr fontId="1"/>
  </si>
  <si>
    <t>ニチコン_V2H</t>
    <phoneticPr fontId="1"/>
  </si>
  <si>
    <t>パナソニック</t>
    <phoneticPr fontId="1"/>
  </si>
  <si>
    <t>パナソニック_V2H</t>
    <phoneticPr fontId="1"/>
  </si>
  <si>
    <t>長州産業</t>
    <phoneticPr fontId="1"/>
  </si>
  <si>
    <t>長州産業_V2H</t>
    <phoneticPr fontId="1"/>
  </si>
  <si>
    <t>椿本チエイン</t>
    <phoneticPr fontId="1"/>
  </si>
  <si>
    <t>椿本チエイン_V2H</t>
    <phoneticPr fontId="1"/>
  </si>
  <si>
    <t>東光高岳</t>
    <phoneticPr fontId="1"/>
  </si>
  <si>
    <t>東光高岳_V2H</t>
    <phoneticPr fontId="1"/>
  </si>
  <si>
    <t>オリジン</t>
    <phoneticPr fontId="39"/>
  </si>
  <si>
    <t>MV2B-35-RF</t>
    <phoneticPr fontId="39"/>
  </si>
  <si>
    <t>MV2V-10K-BC</t>
    <phoneticPr fontId="39"/>
  </si>
  <si>
    <t>ニチコン</t>
    <phoneticPr fontId="39"/>
  </si>
  <si>
    <t>VPS-4C1A</t>
    <phoneticPr fontId="39"/>
  </si>
  <si>
    <t>VPS-3C1A-B/Y</t>
    <phoneticPr fontId="39"/>
  </si>
  <si>
    <t>本田技研工業</t>
    <rPh sb="0" eb="2">
      <t>ホンダ</t>
    </rPh>
    <rPh sb="2" eb="4">
      <t>ギケン</t>
    </rPh>
    <rPh sb="4" eb="6">
      <t>コウギョウ</t>
    </rPh>
    <phoneticPr fontId="39"/>
  </si>
  <si>
    <t>EBHJ</t>
    <phoneticPr fontId="39"/>
  </si>
  <si>
    <t>EBNJ</t>
    <phoneticPr fontId="39"/>
  </si>
  <si>
    <t>三菱自動車工業</t>
    <phoneticPr fontId="39"/>
  </si>
  <si>
    <t>MZ604775</t>
    <phoneticPr fontId="39"/>
  </si>
  <si>
    <t>V2H充放電設備補助率：1/2</t>
    <phoneticPr fontId="1"/>
  </si>
  <si>
    <t>外部給電器補助率：1/3</t>
    <phoneticPr fontId="1"/>
  </si>
  <si>
    <t>北九州住設</t>
    <phoneticPr fontId="39"/>
  </si>
  <si>
    <t>90kW以上150kW未満</t>
    <phoneticPr fontId="39"/>
  </si>
  <si>
    <t>JC-9922-120-CJP</t>
    <phoneticPr fontId="39"/>
  </si>
  <si>
    <t>JC-9921-120-CJP</t>
    <phoneticPr fontId="39"/>
  </si>
  <si>
    <t>JC-9952-120-CJP</t>
    <phoneticPr fontId="39"/>
  </si>
  <si>
    <t>JC-99T2-120-CJP</t>
    <phoneticPr fontId="39"/>
  </si>
  <si>
    <t>JC-9A21-30-CJP</t>
    <phoneticPr fontId="39"/>
  </si>
  <si>
    <t>ECMT3-6X-5-2</t>
    <phoneticPr fontId="39"/>
  </si>
  <si>
    <t>ECMT3-6X-5-3</t>
    <phoneticPr fontId="39"/>
  </si>
  <si>
    <t>ECMT3-6X-5-4</t>
    <phoneticPr fontId="39"/>
  </si>
  <si>
    <t>GSジャパン</t>
    <phoneticPr fontId="39"/>
  </si>
  <si>
    <t>ELA007C02RJP</t>
    <phoneticPr fontId="39"/>
  </si>
  <si>
    <t>ELA007C02RJPN</t>
    <phoneticPr fontId="39"/>
  </si>
  <si>
    <t>GSジャパン_普通</t>
    <rPh sb="7" eb="9">
      <t>フツウ</t>
    </rPh>
    <phoneticPr fontId="1"/>
  </si>
  <si>
    <t>急速充電設備</t>
    <phoneticPr fontId="39"/>
  </si>
  <si>
    <t>補助率　90kW以上：10/10、50kW以上：1/2、10kW以上：1/2</t>
    <phoneticPr fontId="39"/>
  </si>
  <si>
    <r>
      <rPr>
        <sz val="6"/>
        <rFont val="ＭＳ Ｐ明朝"/>
        <family val="1"/>
      </rPr>
      <t>メーカー名</t>
    </r>
  </si>
  <si>
    <r>
      <rPr>
        <sz val="6"/>
        <rFont val="ＭＳ Ｐ明朝"/>
        <family val="1"/>
      </rPr>
      <t>区分</t>
    </r>
  </si>
  <si>
    <r>
      <rPr>
        <sz val="6"/>
        <rFont val="ＭＳ Ｐ明朝"/>
        <family val="1"/>
      </rPr>
      <t>型式</t>
    </r>
  </si>
  <si>
    <t>出力(KW)</t>
    <phoneticPr fontId="39"/>
  </si>
  <si>
    <t>補助金交付上限額　　（千円）</t>
    <rPh sb="0" eb="3">
      <t>ホジョキン</t>
    </rPh>
    <rPh sb="3" eb="5">
      <t>コウフ</t>
    </rPh>
    <rPh sb="5" eb="8">
      <t>ジョウゲンガク</t>
    </rPh>
    <rPh sb="11" eb="13">
      <t>センエン</t>
    </rPh>
    <phoneticPr fontId="39"/>
  </si>
  <si>
    <r>
      <rPr>
        <sz val="6"/>
        <rFont val="ＭＳ Ｐ明朝"/>
        <family val="1"/>
      </rPr>
      <t>種別</t>
    </r>
  </si>
  <si>
    <t>EVM750V-160KW-B</t>
    <phoneticPr fontId="39"/>
  </si>
  <si>
    <t>EVM750V-080KW-B</t>
    <phoneticPr fontId="39"/>
  </si>
  <si>
    <t>EVM750V-080KW-A</t>
    <phoneticPr fontId="39"/>
  </si>
  <si>
    <t>EVM750V-040KW-A</t>
    <phoneticPr fontId="39"/>
  </si>
  <si>
    <t>RAPIDAS-EX50</t>
  </si>
  <si>
    <t>RAPIDAS-EX50-AGP</t>
  </si>
  <si>
    <t>RAPIDAS-EX50-AP</t>
  </si>
  <si>
    <t>HC0358-CP4</t>
    <phoneticPr fontId="39"/>
  </si>
  <si>
    <r>
      <rPr>
        <sz val="6"/>
        <rFont val="ＭＳ Ｐ明朝"/>
        <family val="1"/>
      </rPr>
      <t>プラゴ</t>
    </r>
  </si>
  <si>
    <r>
      <rPr>
        <sz val="6"/>
        <rFont val="ＭＳ Ｐ明朝"/>
        <family val="1"/>
      </rPr>
      <t xml:space="preserve">日立
</t>
    </r>
    <r>
      <rPr>
        <sz val="6"/>
        <rFont val="ＭＳ Ｐ明朝"/>
        <family val="1"/>
      </rPr>
      <t>インダストリアルプロダクツ</t>
    </r>
    <phoneticPr fontId="39"/>
  </si>
  <si>
    <t>住友商事パワー＆モビリティ</t>
    <phoneticPr fontId="39"/>
  </si>
  <si>
    <t>150kW以上</t>
    <phoneticPr fontId="39"/>
  </si>
  <si>
    <t>CG-009</t>
    <phoneticPr fontId="39"/>
  </si>
  <si>
    <t>日東工業</t>
    <phoneticPr fontId="39"/>
  </si>
  <si>
    <t>10kW以上50kW未満</t>
    <phoneticPr fontId="39"/>
  </si>
  <si>
    <t>EVQ-A30</t>
  </si>
  <si>
    <t>EVQ-D30</t>
  </si>
  <si>
    <t>ヘッドスプリング</t>
    <phoneticPr fontId="39"/>
  </si>
  <si>
    <t>HEVC-20K</t>
    <phoneticPr fontId="39"/>
  </si>
  <si>
    <t>eTreego Japan</t>
  </si>
  <si>
    <t>EV モーターズ・ジャパン</t>
  </si>
  <si>
    <t>ULTRA EV CHARGER</t>
  </si>
  <si>
    <t>北九州住設</t>
  </si>
  <si>
    <t>日東工業</t>
  </si>
  <si>
    <t>ヘッドスプリング</t>
  </si>
  <si>
    <t>日立インダストリアルプロダクツ</t>
    <phoneticPr fontId="1"/>
  </si>
  <si>
    <t>住友商事パワーアンドモビリティ</t>
    <phoneticPr fontId="1"/>
  </si>
  <si>
    <t>普通充電設備</t>
    <phoneticPr fontId="39"/>
  </si>
  <si>
    <t xml:space="preserve"> 補助率　6kW以上1/2、6kW未満：1/2</t>
    <rPh sb="8" eb="10">
      <t>イジョウ</t>
    </rPh>
    <rPh sb="17" eb="19">
      <t>ミマン</t>
    </rPh>
    <phoneticPr fontId="39"/>
  </si>
  <si>
    <r>
      <rPr>
        <sz val="7"/>
        <rFont val="ＭＳ Ｐ明朝"/>
        <family val="1"/>
      </rPr>
      <t>メーカー名</t>
    </r>
  </si>
  <si>
    <r>
      <rPr>
        <sz val="7"/>
        <rFont val="ＭＳ Ｐ明朝"/>
        <family val="1"/>
      </rPr>
      <t>区分</t>
    </r>
  </si>
  <si>
    <r>
      <rPr>
        <sz val="7"/>
        <rFont val="ＭＳ Ｐ明朝"/>
        <family val="1"/>
      </rPr>
      <t>型式</t>
    </r>
  </si>
  <si>
    <t>出力　　　　（kW)</t>
    <phoneticPr fontId="39"/>
  </si>
  <si>
    <t>補助金交付上限額
（千円）</t>
    <rPh sb="10" eb="11">
      <t>セン</t>
    </rPh>
    <phoneticPr fontId="39"/>
  </si>
  <si>
    <r>
      <rPr>
        <sz val="7"/>
        <rFont val="ＭＳ Ｐ明朝"/>
        <family val="1"/>
      </rPr>
      <t>種別</t>
    </r>
  </si>
  <si>
    <t>BYD</t>
    <phoneticPr fontId="39"/>
  </si>
  <si>
    <t>EVA006KJ-XST</t>
  </si>
  <si>
    <t>EVA03K2J-XST</t>
  </si>
  <si>
    <t>BYD_普通</t>
    <rPh sb="4" eb="6">
      <t>フツウ</t>
    </rPh>
    <phoneticPr fontId="1"/>
  </si>
  <si>
    <t>2025/10/9更新</t>
    <rPh sb="9" eb="11">
      <t>コウシン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</si>
</sst>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0_ "/>
    <numFmt numFmtId="178" formatCode="#,##0_ "/>
    <numFmt numFmtId="179" formatCode="[$-411]ggge&quot;年&quot;m&quot;月&quot;d&quot;日&quot;;@"/>
  </numFmts>
  <fonts count="53">
    <font>
      <sz val="11"/>
      <color theme="1"/>
      <name val="游ゴシック"/>
      <family val="2"/>
      <charset val="128"/>
      <scheme val="minor"/>
    </font>
    <font>
      <sz val="6"/>
      <name val="游ゴシック"/>
      <family val="2"/>
      <charset val="128"/>
      <scheme val="minor"/>
    </font>
    <font>
      <b/>
      <sz val="16"/>
      <color theme="0"/>
      <name val="游ゴシック"/>
      <family val="3"/>
      <charset val="128"/>
      <scheme val="minor"/>
    </font>
    <font>
      <sz val="11"/>
      <color theme="1"/>
      <name val="ＭＳ Ｐ明朝"/>
      <family val="1"/>
      <charset val="128"/>
    </font>
    <font>
      <vertAlign val="superscript"/>
      <sz val="11"/>
      <color theme="1"/>
      <name val="ＭＳ Ｐ明朝"/>
      <family val="1"/>
      <charset val="128"/>
    </font>
    <font>
      <sz val="9"/>
      <color theme="1"/>
      <name val="ＭＳ Ｐ明朝"/>
      <family val="1"/>
      <charset val="128"/>
    </font>
    <font>
      <sz val="8"/>
      <color theme="1"/>
      <name val="ＭＳ Ｐ明朝"/>
      <family val="1"/>
      <charset val="128"/>
    </font>
    <font>
      <sz val="10"/>
      <color theme="1"/>
      <name val="ＭＳ Ｐ明朝"/>
      <family val="1"/>
      <charset val="128"/>
    </font>
    <font>
      <sz val="14"/>
      <color theme="1"/>
      <name val="ＭＳ Ｐ明朝"/>
      <family val="1"/>
      <charset val="128"/>
    </font>
    <font>
      <sz val="11"/>
      <color theme="1"/>
      <name val="游ゴシック"/>
      <family val="2"/>
      <charset val="128"/>
      <scheme val="minor"/>
    </font>
    <font>
      <b/>
      <sz val="11"/>
      <color rgb="FFFF0000"/>
      <name val="游ゴシック"/>
      <family val="3"/>
      <charset val="128"/>
      <scheme val="minor"/>
    </font>
    <font>
      <b/>
      <sz val="11"/>
      <name val="游ゴシック"/>
      <family val="3"/>
      <charset val="128"/>
      <scheme val="minor"/>
    </font>
    <font>
      <b/>
      <sz val="18"/>
      <color rgb="FFFF0000"/>
      <name val="游ゴシック"/>
      <family val="3"/>
      <charset val="128"/>
      <scheme val="minor"/>
    </font>
    <font>
      <b/>
      <sz val="18"/>
      <name val="游ゴシック"/>
      <family val="3"/>
      <charset val="128"/>
      <scheme val="minor"/>
    </font>
    <font>
      <sz val="11"/>
      <color rgb="FFFF0000"/>
      <name val="游ゴシック"/>
      <family val="3"/>
      <charset val="128"/>
      <scheme val="minor"/>
    </font>
    <font>
      <b/>
      <sz val="11"/>
      <color rgb="FFFFC000"/>
      <name val="游ゴシック"/>
      <family val="3"/>
      <charset val="128"/>
      <scheme val="minor"/>
    </font>
    <font>
      <sz val="11"/>
      <name val="游ゴシック"/>
      <family val="3"/>
      <charset val="128"/>
      <scheme val="minor"/>
    </font>
    <font>
      <sz val="10.5"/>
      <color theme="1"/>
      <name val="ＭＳ Ｐ明朝"/>
      <family val="1"/>
      <charset val="128"/>
    </font>
    <font>
      <vertAlign val="superscript"/>
      <sz val="10.5"/>
      <color theme="1"/>
      <name val="ＭＳ Ｐ明朝"/>
      <family val="1"/>
      <charset val="128"/>
    </font>
    <font>
      <sz val="12"/>
      <color theme="1"/>
      <name val="ＭＳ Ｐ明朝"/>
      <family val="1"/>
      <charset val="128"/>
    </font>
    <font>
      <b/>
      <sz val="11"/>
      <color rgb="FF92D05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name val="ＭＳ Ｐ明朝"/>
      <family val="1"/>
      <charset val="128"/>
    </font>
    <font>
      <b/>
      <sz val="11"/>
      <color theme="0"/>
      <name val="游ゴシック"/>
      <family val="3"/>
      <charset val="128"/>
      <scheme val="minor"/>
    </font>
    <font>
      <sz val="10"/>
      <color rgb="FF000000"/>
      <name val="Times New Roman"/>
      <family val="1"/>
    </font>
    <font>
      <sz val="14"/>
      <name val="ＭＳ Ｐ明朝"/>
      <family val="1"/>
      <charset val="128"/>
    </font>
    <font>
      <b/>
      <sz val="11"/>
      <color rgb="FFFFFF00"/>
      <name val="游ゴシック"/>
      <family val="3"/>
      <charset val="128"/>
      <scheme val="minor"/>
    </font>
    <font>
      <sz val="10.5"/>
      <name val="ＭＳ Ｐ明朝"/>
      <family val="1"/>
      <charset val="128"/>
    </font>
    <font>
      <sz val="7"/>
      <color theme="1"/>
      <name val="ＭＳ Ｐ明朝"/>
      <family val="1"/>
      <charset val="128"/>
    </font>
    <font>
      <sz val="6"/>
      <color theme="1"/>
      <name val="ＭＳ Ｐ明朝"/>
      <family val="1"/>
      <charset val="128"/>
    </font>
    <font>
      <sz val="12"/>
      <color theme="1"/>
      <name val="ＭＳ 明朝"/>
      <family val="1"/>
      <charset val="128"/>
    </font>
    <font>
      <sz val="16"/>
      <color theme="1"/>
      <name val="ＭＳ 明朝"/>
      <family val="1"/>
      <charset val="128"/>
    </font>
    <font>
      <sz val="11"/>
      <color theme="1"/>
      <name val="ＭＳ 明朝"/>
      <family val="1"/>
      <charset val="128"/>
    </font>
    <font>
      <u/>
      <sz val="12"/>
      <color theme="1"/>
      <name val="ＭＳ 明朝"/>
      <family val="1"/>
      <charset val="128"/>
    </font>
    <font>
      <sz val="12"/>
      <color theme="1"/>
      <name val="Century"/>
      <family val="1"/>
    </font>
    <font>
      <vertAlign val="superscript"/>
      <sz val="9"/>
      <color theme="1"/>
      <name val="ＭＳ Ｐ明朝"/>
      <family val="1"/>
      <charset val="128"/>
    </font>
    <font>
      <b/>
      <sz val="14"/>
      <color rgb="FFFF0000"/>
      <name val="游ゴシック"/>
      <family val="3"/>
      <charset val="128"/>
      <scheme val="minor"/>
    </font>
    <font>
      <sz val="7"/>
      <name val="ＭＳ Ｐ明朝"/>
      <family val="1"/>
    </font>
    <font>
      <sz val="6"/>
      <name val="ＭＳ Ｐゴシック"/>
      <family val="3"/>
      <charset val="128"/>
    </font>
    <font>
      <sz val="6"/>
      <name val="ＭＳ Ｐ明朝"/>
      <family val="1"/>
    </font>
    <font>
      <sz val="3.5"/>
      <name val="ＭＳ Ｐ明朝"/>
      <family val="1"/>
    </font>
    <font>
      <sz val="11"/>
      <color theme="1"/>
      <name val="游ゴシック"/>
      <family val="1"/>
      <charset val="128"/>
      <scheme val="minor"/>
    </font>
    <font>
      <sz val="6"/>
      <name val="ＭＳ Ｐ明朝"/>
      <family val="1"/>
      <charset val="128"/>
    </font>
    <font>
      <sz val="6"/>
      <color rgb="FF000000"/>
      <name val="ＭＳ Ｐ明朝"/>
      <family val="2"/>
    </font>
    <font>
      <sz val="7"/>
      <name val="ＭＳ Ｐ明朝"/>
      <family val="1"/>
      <charset val="128"/>
    </font>
    <font>
      <sz val="7"/>
      <color rgb="FF000000"/>
      <name val="ＭＳ Ｐ明朝"/>
      <family val="2"/>
    </font>
    <font>
      <sz val="7.5"/>
      <name val="ＭＳ Ｐゴシック"/>
      <family val="3"/>
      <charset val="128"/>
    </font>
    <font>
      <sz val="7.5"/>
      <name val="ＭＳ Ｐゴシック"/>
      <family val="3"/>
    </font>
    <font>
      <sz val="7.5"/>
      <name val="ＭＳ Ｐゴシック"/>
      <family val="2"/>
    </font>
    <font>
      <b/>
      <sz val="10"/>
      <color rgb="FF000000"/>
      <name val="ＭＳ Ｐ明朝"/>
      <family val="1"/>
      <charset val="128"/>
    </font>
    <font>
      <sz val="9"/>
      <color rgb="FF000000"/>
      <name val="ＭＳ Ｐ明朝"/>
      <family val="1"/>
      <charset val="128"/>
    </font>
    <font>
      <sz val="10"/>
      <color rgb="FF000000"/>
      <name val="ＭＳ Ｐ明朝"/>
      <family val="1"/>
      <charset val="128"/>
    </font>
  </fonts>
  <fills count="10">
    <fill>
      <patternFill patternType="none"/>
    </fill>
    <fill>
      <patternFill patternType="gray125"/>
    </fill>
    <fill>
      <patternFill patternType="solid">
        <fgColor theme="7" tint="0.79998168889431442"/>
        <bgColor indexed="64"/>
      </patternFill>
    </fill>
    <fill>
      <patternFill patternType="solid">
        <fgColor theme="1" tint="0.34998626667073579"/>
        <bgColor indexed="64"/>
      </patternFill>
    </fill>
    <fill>
      <patternFill patternType="solid">
        <fgColor theme="9" tint="0.79998168889431442"/>
        <bgColor indexed="64"/>
      </patternFill>
    </fill>
    <fill>
      <patternFill patternType="solid">
        <fgColor theme="2"/>
        <bgColor indexed="64"/>
      </patternFill>
    </fill>
    <fill>
      <patternFill patternType="solid">
        <fgColor theme="8"/>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right/>
      <top style="medium">
        <color auto="1"/>
      </top>
      <bottom/>
      <diagonal/>
    </border>
    <border>
      <left/>
      <right style="thin">
        <color auto="1"/>
      </right>
      <top style="medium">
        <color auto="1"/>
      </top>
      <bottom/>
      <diagonal/>
    </border>
    <border>
      <left/>
      <right/>
      <top/>
      <bottom style="medium">
        <color auto="1"/>
      </bottom>
      <diagonal/>
    </border>
    <border>
      <left/>
      <right style="thin">
        <color auto="1"/>
      </right>
      <top/>
      <bottom style="medium">
        <color auto="1"/>
      </bottom>
      <diagonal/>
    </border>
    <border>
      <left style="medium">
        <color auto="1"/>
      </left>
      <right/>
      <top/>
      <bottom style="medium">
        <color auto="1"/>
      </bottom>
      <diagonal/>
    </border>
    <border>
      <left style="thin">
        <color auto="1"/>
      </left>
      <right/>
      <top style="medium">
        <color auto="1"/>
      </top>
      <bottom/>
      <diagonal/>
    </border>
    <border>
      <left style="thin">
        <color auto="1"/>
      </left>
      <right/>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diagonal/>
    </border>
    <border>
      <left style="medium">
        <color indexed="64"/>
      </left>
      <right/>
      <top/>
      <bottom/>
      <diagonal/>
    </border>
    <border>
      <left/>
      <right style="medium">
        <color auto="1"/>
      </right>
      <top/>
      <bottom/>
      <diagonal/>
    </border>
    <border>
      <left style="thin">
        <color indexed="64"/>
      </left>
      <right style="thin">
        <color indexed="64"/>
      </right>
      <top/>
      <bottom style="thin">
        <color indexed="64"/>
      </bottom>
      <diagonal/>
    </border>
    <border>
      <left/>
      <right style="medium">
        <color auto="1"/>
      </right>
      <top style="thin">
        <color indexed="64"/>
      </top>
      <bottom/>
      <diagonal/>
    </border>
    <border>
      <left/>
      <right style="medium">
        <color auto="1"/>
      </right>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indexed="64"/>
      </left>
      <right/>
      <top/>
      <bottom style="thin">
        <color indexed="64"/>
      </bottom>
      <diagonal/>
    </border>
    <border>
      <left/>
      <right style="thin">
        <color auto="1"/>
      </right>
      <top style="medium">
        <color auto="1"/>
      </top>
      <bottom style="thin">
        <color auto="1"/>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auto="1"/>
      </left>
      <right/>
      <top style="medium">
        <color auto="1"/>
      </top>
      <bottom/>
      <diagonal/>
    </border>
    <border>
      <left/>
      <right/>
      <top/>
      <bottom style="hair">
        <color auto="1"/>
      </bottom>
      <diagonal/>
    </border>
    <border>
      <left/>
      <right/>
      <top style="hair">
        <color auto="1"/>
      </top>
      <bottom style="hair">
        <color auto="1"/>
      </bottom>
      <diagonal/>
    </border>
    <border>
      <left style="thin">
        <color indexed="64"/>
      </left>
      <right style="thin">
        <color indexed="64"/>
      </right>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thin">
        <color auto="1"/>
      </left>
      <right style="medium">
        <color indexed="64"/>
      </right>
      <top style="thin">
        <color indexed="64"/>
      </top>
      <bottom style="thin">
        <color indexed="64"/>
      </bottom>
      <diagonal/>
    </border>
    <border>
      <left style="medium">
        <color indexed="64"/>
      </left>
      <right style="thin">
        <color auto="1"/>
      </right>
      <top/>
      <bottom style="medium">
        <color indexed="64"/>
      </bottom>
      <diagonal/>
    </border>
    <border>
      <left style="thin">
        <color auto="1"/>
      </left>
      <right style="thin">
        <color auto="1"/>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auto="1"/>
      </left>
      <right style="medium">
        <color indexed="64"/>
      </right>
      <top/>
      <bottom style="thin">
        <color indexed="64"/>
      </bottom>
      <diagonal/>
    </border>
  </borders>
  <cellStyleXfs count="4">
    <xf numFmtId="0" fontId="0" fillId="0" borderId="0">
      <alignment vertical="center"/>
    </xf>
    <xf numFmtId="38" fontId="9" fillId="0" borderId="0" applyFont="0" applyFill="0" applyBorder="0" applyAlignment="0" applyProtection="0">
      <alignment vertical="center"/>
    </xf>
    <xf numFmtId="0" fontId="25" fillId="0" borderId="0"/>
    <xf numFmtId="0" fontId="25" fillId="0" borderId="0"/>
  </cellStyleXfs>
  <cellXfs count="470">
    <xf numFmtId="0" fontId="0" fillId="0" borderId="0" xfId="0">
      <alignment vertical="center"/>
    </xf>
    <xf numFmtId="0" fontId="3" fillId="0" borderId="0" xfId="0" applyFont="1">
      <alignment vertical="center"/>
    </xf>
    <xf numFmtId="0" fontId="3" fillId="0" borderId="0" xfId="0" applyFont="1" applyBorder="1" applyAlignment="1">
      <alignment vertical="center"/>
    </xf>
    <xf numFmtId="0" fontId="5" fillId="0" borderId="0" xfId="0" applyFont="1">
      <alignment vertical="center"/>
    </xf>
    <xf numFmtId="0" fontId="3" fillId="0" borderId="15" xfId="0" applyFont="1" applyBorder="1">
      <alignment vertical="center"/>
    </xf>
    <xf numFmtId="0" fontId="6" fillId="0" borderId="0" xfId="0" applyFont="1">
      <alignment vertical="center"/>
    </xf>
    <xf numFmtId="0" fontId="3" fillId="0" borderId="0" xfId="0" applyFont="1" applyAlignment="1">
      <alignment vertical="center"/>
    </xf>
    <xf numFmtId="0" fontId="3" fillId="0" borderId="12" xfId="0" applyFont="1" applyBorder="1" applyAlignment="1">
      <alignment vertical="center"/>
    </xf>
    <xf numFmtId="0" fontId="3" fillId="0" borderId="15" xfId="0" applyFont="1" applyBorder="1" applyAlignment="1">
      <alignment vertical="center"/>
    </xf>
    <xf numFmtId="0" fontId="3" fillId="0" borderId="0" xfId="0" applyFont="1" applyBorder="1">
      <alignment vertical="center"/>
    </xf>
    <xf numFmtId="0" fontId="3" fillId="0" borderId="0" xfId="0" applyFont="1" applyBorder="1" applyAlignment="1">
      <alignment vertical="center" wrapText="1"/>
    </xf>
    <xf numFmtId="0" fontId="6" fillId="0" borderId="0" xfId="0" applyFont="1" applyBorder="1">
      <alignment vertical="center"/>
    </xf>
    <xf numFmtId="0" fontId="3" fillId="0" borderId="13" xfId="0" applyFont="1" applyBorder="1">
      <alignment vertical="center"/>
    </xf>
    <xf numFmtId="0" fontId="7" fillId="0" borderId="0" xfId="0" applyFont="1" applyBorder="1">
      <alignment vertical="center"/>
    </xf>
    <xf numFmtId="0" fontId="3" fillId="0" borderId="0" xfId="0" applyFont="1" applyAlignment="1">
      <alignment horizontal="left" vertical="center"/>
    </xf>
    <xf numFmtId="0" fontId="3" fillId="0" borderId="9" xfId="0" applyFont="1" applyBorder="1" applyAlignment="1">
      <alignment vertical="center" wrapText="1"/>
    </xf>
    <xf numFmtId="0" fontId="3" fillId="0" borderId="10" xfId="0" applyFont="1" applyBorder="1" applyAlignment="1">
      <alignment vertical="center"/>
    </xf>
    <xf numFmtId="0" fontId="3" fillId="0" borderId="10" xfId="0" applyFont="1" applyBorder="1">
      <alignment vertical="center"/>
    </xf>
    <xf numFmtId="0" fontId="3" fillId="0" borderId="11" xfId="0" applyFont="1" applyBorder="1">
      <alignment vertical="center"/>
    </xf>
    <xf numFmtId="0" fontId="3" fillId="0" borderId="14" xfId="0" applyFont="1" applyBorder="1" applyAlignment="1">
      <alignment vertical="center" wrapText="1"/>
    </xf>
    <xf numFmtId="0" fontId="3" fillId="0" borderId="16" xfId="0" applyFont="1" applyBorder="1">
      <alignment vertical="center"/>
    </xf>
    <xf numFmtId="0" fontId="5" fillId="0" borderId="0" xfId="0" applyFont="1" applyBorder="1" applyAlignment="1">
      <alignment vertical="center"/>
    </xf>
    <xf numFmtId="0" fontId="5" fillId="0" borderId="0" xfId="0" applyFont="1" applyBorder="1">
      <alignment vertical="center"/>
    </xf>
    <xf numFmtId="0" fontId="5" fillId="0" borderId="0" xfId="0" applyFont="1" applyAlignment="1">
      <alignment horizontal="left" vertical="center"/>
    </xf>
    <xf numFmtId="0" fontId="3" fillId="0" borderId="0" xfId="0" quotePrefix="1" applyFont="1" applyBorder="1" applyAlignment="1">
      <alignment vertical="center"/>
    </xf>
    <xf numFmtId="0" fontId="8" fillId="0" borderId="0" xfId="0" applyFont="1">
      <alignment vertical="center"/>
    </xf>
    <xf numFmtId="0" fontId="3" fillId="0" borderId="0" xfId="0" applyFont="1" applyAlignment="1">
      <alignment horizontal="center" vertical="center"/>
    </xf>
    <xf numFmtId="176" fontId="0" fillId="0" borderId="18" xfId="0" applyNumberFormat="1" applyFill="1" applyBorder="1" applyAlignment="1">
      <alignment horizontal="center" vertical="center"/>
    </xf>
    <xf numFmtId="176" fontId="0" fillId="0" borderId="17" xfId="0" applyNumberFormat="1" applyFill="1" applyBorder="1" applyAlignment="1">
      <alignment vertical="center"/>
    </xf>
    <xf numFmtId="176" fontId="0" fillId="0" borderId="18" xfId="0" applyNumberFormat="1" applyFill="1" applyBorder="1" applyAlignment="1">
      <alignment vertical="center"/>
    </xf>
    <xf numFmtId="0" fontId="5" fillId="0" borderId="0" xfId="0" applyFont="1" applyAlignment="1">
      <alignment horizontal="right" vertical="center"/>
    </xf>
    <xf numFmtId="0" fontId="7" fillId="0" borderId="0" xfId="0" applyFont="1">
      <alignment vertical="center"/>
    </xf>
    <xf numFmtId="0" fontId="0" fillId="2" borderId="1" xfId="0" applyFill="1" applyBorder="1">
      <alignment vertical="center"/>
    </xf>
    <xf numFmtId="0" fontId="0" fillId="3" borderId="1" xfId="0" applyFill="1" applyBorder="1">
      <alignment vertical="center"/>
    </xf>
    <xf numFmtId="0" fontId="0" fillId="4" borderId="1" xfId="0" applyFill="1" applyBorder="1">
      <alignment vertical="center"/>
    </xf>
    <xf numFmtId="0" fontId="3" fillId="0" borderId="0" xfId="0" applyFont="1" applyAlignment="1">
      <alignment vertical="center" shrinkToFit="1"/>
    </xf>
    <xf numFmtId="49" fontId="3" fillId="0" borderId="0" xfId="0" applyNumberFormat="1" applyFont="1" applyAlignment="1">
      <alignment vertical="center" shrinkToFit="1"/>
    </xf>
    <xf numFmtId="49" fontId="3" fillId="0" borderId="0" xfId="0" applyNumberFormat="1" applyFont="1" applyAlignment="1">
      <alignment vertical="center"/>
    </xf>
    <xf numFmtId="0" fontId="3" fillId="0" borderId="0" xfId="0" applyFont="1" applyAlignment="1">
      <alignment horizontal="left" vertical="center"/>
    </xf>
    <xf numFmtId="0" fontId="17" fillId="0" borderId="0" xfId="0" applyFont="1">
      <alignment vertical="center"/>
    </xf>
    <xf numFmtId="0" fontId="17" fillId="0" borderId="0" xfId="0" applyFont="1" applyBorder="1" applyAlignment="1">
      <alignment vertical="center"/>
    </xf>
    <xf numFmtId="0" fontId="17" fillId="0" borderId="0" xfId="0" applyFont="1" applyAlignment="1">
      <alignment vertical="center"/>
    </xf>
    <xf numFmtId="0" fontId="17" fillId="0" borderId="0" xfId="0" applyFont="1" applyAlignment="1">
      <alignment vertical="center" shrinkToFit="1"/>
    </xf>
    <xf numFmtId="0" fontId="17" fillId="0" borderId="0" xfId="0" applyFont="1" applyAlignment="1">
      <alignment horizontal="right" vertical="center"/>
    </xf>
    <xf numFmtId="0" fontId="17" fillId="0" borderId="0" xfId="0" quotePrefix="1" applyFont="1" applyAlignment="1">
      <alignment horizontal="left" vertical="center"/>
    </xf>
    <xf numFmtId="38" fontId="17" fillId="0" borderId="0" xfId="1" applyFont="1" applyAlignment="1">
      <alignment vertical="center" shrinkToFit="1"/>
    </xf>
    <xf numFmtId="179" fontId="17" fillId="0" borderId="0" xfId="0" applyNumberFormat="1" applyFont="1" applyAlignment="1">
      <alignment vertical="center" shrinkToFit="1"/>
    </xf>
    <xf numFmtId="0" fontId="17" fillId="0" borderId="18" xfId="0" applyFont="1" applyBorder="1" applyAlignment="1">
      <alignment vertical="center"/>
    </xf>
    <xf numFmtId="0" fontId="17" fillId="0" borderId="0" xfId="0" applyFont="1" applyBorder="1">
      <alignment vertical="center"/>
    </xf>
    <xf numFmtId="0" fontId="0" fillId="0" borderId="18" xfId="0" applyFill="1" applyBorder="1" applyAlignment="1">
      <alignment horizontal="center" vertical="center"/>
    </xf>
    <xf numFmtId="0" fontId="8" fillId="0" borderId="0" xfId="0" applyFont="1" applyBorder="1" applyAlignment="1">
      <alignment vertical="center" shrinkToFit="1"/>
    </xf>
    <xf numFmtId="0" fontId="8" fillId="0" borderId="10" xfId="0" applyFont="1" applyBorder="1" applyAlignment="1">
      <alignment vertical="center" shrinkToFit="1"/>
    </xf>
    <xf numFmtId="0" fontId="8" fillId="0" borderId="13" xfId="0" applyFont="1" applyBorder="1" applyAlignment="1">
      <alignment vertical="center" shrinkToFit="1"/>
    </xf>
    <xf numFmtId="0" fontId="3" fillId="0" borderId="16" xfId="0" applyFont="1" applyBorder="1" applyAlignment="1">
      <alignment vertical="center"/>
    </xf>
    <xf numFmtId="0" fontId="11" fillId="5" borderId="0" xfId="0" applyFont="1" applyFill="1">
      <alignment vertical="center"/>
    </xf>
    <xf numFmtId="0" fontId="0" fillId="5" borderId="0" xfId="0" applyFill="1">
      <alignment vertical="center"/>
    </xf>
    <xf numFmtId="0" fontId="12" fillId="5" borderId="0" xfId="0" applyFont="1" applyFill="1">
      <alignment vertical="center"/>
    </xf>
    <xf numFmtId="0" fontId="0" fillId="5" borderId="0" xfId="0" applyFill="1" applyAlignment="1">
      <alignment horizontal="left" vertical="center"/>
    </xf>
    <xf numFmtId="0" fontId="0" fillId="0" borderId="0" xfId="0" applyFill="1">
      <alignment vertical="center"/>
    </xf>
    <xf numFmtId="0" fontId="0" fillId="0" borderId="0" xfId="0" applyFill="1" applyAlignment="1">
      <alignment horizontal="left" vertical="center"/>
    </xf>
    <xf numFmtId="0" fontId="0" fillId="0" borderId="0" xfId="0" applyFill="1" applyAlignment="1">
      <alignment vertical="center"/>
    </xf>
    <xf numFmtId="0" fontId="21" fillId="0" borderId="0" xfId="0" applyFont="1" applyFill="1">
      <alignment vertical="center"/>
    </xf>
    <xf numFmtId="0" fontId="0" fillId="0" borderId="1" xfId="0" applyFill="1" applyBorder="1">
      <alignment vertical="center"/>
    </xf>
    <xf numFmtId="0" fontId="0" fillId="0" borderId="0" xfId="0" applyFill="1" applyAlignment="1">
      <alignment horizontal="center" vertical="center"/>
    </xf>
    <xf numFmtId="3" fontId="0" fillId="0" borderId="0" xfId="0" applyNumberFormat="1" applyFill="1">
      <alignment vertical="center"/>
    </xf>
    <xf numFmtId="0" fontId="10" fillId="0" borderId="0" xfId="0" applyFont="1" applyFill="1" applyAlignment="1">
      <alignment horizontal="left" vertical="center"/>
    </xf>
    <xf numFmtId="0" fontId="14" fillId="0" borderId="0" xfId="0" applyFont="1" applyFill="1">
      <alignment vertical="center"/>
    </xf>
    <xf numFmtId="0" fontId="0" fillId="0" borderId="0" xfId="0" applyFill="1" applyBorder="1">
      <alignment vertical="center"/>
    </xf>
    <xf numFmtId="0" fontId="0" fillId="0" borderId="1" xfId="0" applyFill="1" applyBorder="1" applyAlignment="1" applyProtection="1">
      <alignment vertical="center" shrinkToFit="1"/>
      <protection locked="0"/>
    </xf>
    <xf numFmtId="0" fontId="23" fillId="0" borderId="0" xfId="0" applyFont="1" applyBorder="1" applyAlignment="1">
      <alignment vertical="center"/>
    </xf>
    <xf numFmtId="0" fontId="0" fillId="0" borderId="0" xfId="0" applyFill="1" applyBorder="1" applyAlignment="1">
      <alignment vertical="center"/>
    </xf>
    <xf numFmtId="0" fontId="0" fillId="0" borderId="0" xfId="0" applyFill="1" applyAlignment="1">
      <alignment vertical="center" shrinkToFit="1"/>
    </xf>
    <xf numFmtId="0" fontId="0" fillId="0" borderId="1" xfId="0" applyFill="1" applyBorder="1" applyAlignment="1">
      <alignment vertical="center" shrinkToFit="1"/>
    </xf>
    <xf numFmtId="0" fontId="0" fillId="0" borderId="17" xfId="0" applyFill="1" applyBorder="1" applyAlignment="1">
      <alignment vertical="center" shrinkToFit="1"/>
    </xf>
    <xf numFmtId="0" fontId="23" fillId="0" borderId="42" xfId="2" applyFont="1" applyBorder="1" applyAlignment="1">
      <alignment horizontal="left" vertical="center" wrapText="1"/>
    </xf>
    <xf numFmtId="0" fontId="0" fillId="0" borderId="19" xfId="0" applyFill="1" applyBorder="1" applyAlignment="1">
      <alignment horizontal="left" vertical="center"/>
    </xf>
    <xf numFmtId="0" fontId="3" fillId="0" borderId="0" xfId="0" applyFont="1" applyBorder="1" applyAlignment="1">
      <alignment horizontal="left" vertical="center"/>
    </xf>
    <xf numFmtId="38" fontId="0" fillId="0" borderId="0" xfId="1" applyFont="1" applyFill="1" applyBorder="1" applyAlignment="1">
      <alignment vertical="center"/>
    </xf>
    <xf numFmtId="38" fontId="0" fillId="0" borderId="0" xfId="1" applyFont="1" applyFill="1" applyBorder="1" applyAlignment="1" applyProtection="1">
      <alignment vertical="center"/>
      <protection locked="0"/>
    </xf>
    <xf numFmtId="0" fontId="0" fillId="0" borderId="19" xfId="0" applyFill="1" applyBorder="1" applyAlignment="1">
      <alignment horizontal="left" vertical="center"/>
    </xf>
    <xf numFmtId="0" fontId="0" fillId="4" borderId="19" xfId="0" applyFill="1" applyBorder="1" applyAlignment="1">
      <alignment horizontal="left" vertical="center"/>
    </xf>
    <xf numFmtId="178" fontId="0" fillId="0" borderId="0" xfId="0" applyNumberFormat="1" applyFill="1" applyBorder="1" applyAlignment="1" applyProtection="1">
      <alignment vertical="center"/>
      <protection locked="0"/>
    </xf>
    <xf numFmtId="0" fontId="0" fillId="0" borderId="19" xfId="0" applyFill="1" applyBorder="1" applyAlignment="1">
      <alignment horizontal="left" vertical="center"/>
    </xf>
    <xf numFmtId="0" fontId="0" fillId="0" borderId="19" xfId="0" applyFill="1" applyBorder="1" applyAlignment="1" applyProtection="1">
      <alignment vertical="center"/>
      <protection locked="0"/>
    </xf>
    <xf numFmtId="0" fontId="0" fillId="0" borderId="19" xfId="0" applyFill="1" applyBorder="1" applyAlignment="1">
      <alignment vertical="center"/>
    </xf>
    <xf numFmtId="0" fontId="17" fillId="0" borderId="0" xfId="0" applyNumberFormat="1" applyFont="1" applyAlignment="1">
      <alignment vertical="center" shrinkToFit="1"/>
    </xf>
    <xf numFmtId="0" fontId="28" fillId="0" borderId="0" xfId="0" applyNumberFormat="1" applyFont="1" applyAlignment="1">
      <alignment vertical="center" shrinkToFit="1"/>
    </xf>
    <xf numFmtId="179" fontId="17" fillId="0" borderId="0" xfId="0" applyNumberFormat="1" applyFont="1" applyAlignment="1">
      <alignment vertical="center"/>
    </xf>
    <xf numFmtId="0" fontId="7" fillId="0" borderId="0" xfId="0" applyFont="1" applyAlignment="1">
      <alignment horizontal="right" vertical="center"/>
    </xf>
    <xf numFmtId="0" fontId="17" fillId="0" borderId="0" xfId="0" applyFont="1" applyAlignment="1">
      <alignment vertical="center" wrapText="1"/>
    </xf>
    <xf numFmtId="0" fontId="29" fillId="0" borderId="0" xfId="0" applyFont="1">
      <alignment vertical="center"/>
    </xf>
    <xf numFmtId="0" fontId="30" fillId="0" borderId="0" xfId="0" applyFont="1">
      <alignment vertical="center"/>
    </xf>
    <xf numFmtId="0" fontId="31" fillId="0" borderId="0" xfId="0" applyFont="1">
      <alignment vertical="center"/>
    </xf>
    <xf numFmtId="0" fontId="31" fillId="0" borderId="0" xfId="0" applyFont="1" applyAlignment="1">
      <alignment vertical="center"/>
    </xf>
    <xf numFmtId="0" fontId="31" fillId="0" borderId="0" xfId="0" applyFont="1" applyAlignment="1">
      <alignment vertical="center" wrapText="1"/>
    </xf>
    <xf numFmtId="0" fontId="32" fillId="0" borderId="0" xfId="0" applyFont="1" applyAlignment="1">
      <alignment horizontal="center" vertical="center" wrapText="1"/>
    </xf>
    <xf numFmtId="0" fontId="33" fillId="0" borderId="0" xfId="0" applyFont="1" applyAlignment="1">
      <alignment vertical="center"/>
    </xf>
    <xf numFmtId="0" fontId="33" fillId="0" borderId="0" xfId="0" applyFont="1" applyAlignment="1">
      <alignment horizontal="right" vertical="center"/>
    </xf>
    <xf numFmtId="0" fontId="33" fillId="0" borderId="0" xfId="0" applyFont="1" applyAlignment="1" applyProtection="1">
      <alignment vertical="center" wrapText="1"/>
      <protection locked="0"/>
    </xf>
    <xf numFmtId="0" fontId="33" fillId="0" borderId="0" xfId="0" applyFont="1" applyProtection="1">
      <alignment vertical="center"/>
      <protection locked="0"/>
    </xf>
    <xf numFmtId="0" fontId="33" fillId="0" borderId="0" xfId="0" applyFont="1" applyAlignment="1" applyProtection="1">
      <alignment vertical="center"/>
      <protection locked="0"/>
    </xf>
    <xf numFmtId="0" fontId="31" fillId="0" borderId="0" xfId="0" applyFont="1" applyAlignment="1">
      <alignment horizontal="center" vertical="center"/>
    </xf>
    <xf numFmtId="0" fontId="31" fillId="0" borderId="0" xfId="0" applyFont="1" applyAlignment="1">
      <alignment horizontal="justify" vertical="center"/>
    </xf>
    <xf numFmtId="0" fontId="31" fillId="0" borderId="44" xfId="0" applyFont="1" applyBorder="1" applyAlignment="1">
      <alignment vertical="center"/>
    </xf>
    <xf numFmtId="0" fontId="31" fillId="0" borderId="44" xfId="0" applyFont="1" applyBorder="1">
      <alignment vertical="center"/>
    </xf>
    <xf numFmtId="0" fontId="31" fillId="0" borderId="45" xfId="0" applyFont="1" applyBorder="1" applyAlignment="1">
      <alignment vertical="center"/>
    </xf>
    <xf numFmtId="0" fontId="34" fillId="0" borderId="45" xfId="0" applyFont="1" applyBorder="1" applyAlignment="1">
      <alignment vertical="center"/>
    </xf>
    <xf numFmtId="0" fontId="31" fillId="0" borderId="0" xfId="0" applyFont="1" applyBorder="1" applyAlignment="1">
      <alignment vertical="center"/>
    </xf>
    <xf numFmtId="0" fontId="33" fillId="0" borderId="0" xfId="0" applyFont="1">
      <alignment vertical="center"/>
    </xf>
    <xf numFmtId="0" fontId="35" fillId="0" borderId="0" xfId="0" applyFont="1" applyAlignment="1">
      <alignment horizontal="justify" vertical="center"/>
    </xf>
    <xf numFmtId="0" fontId="0" fillId="0" borderId="19" xfId="0" applyFill="1" applyBorder="1" applyAlignment="1">
      <alignment horizontal="left" vertical="center"/>
    </xf>
    <xf numFmtId="38" fontId="17" fillId="0" borderId="0" xfId="1" applyFont="1" applyAlignment="1">
      <alignment horizontal="center" vertical="center" shrinkToFit="1"/>
    </xf>
    <xf numFmtId="0" fontId="0" fillId="8" borderId="1" xfId="0" applyFill="1" applyBorder="1">
      <alignment vertical="center"/>
    </xf>
    <xf numFmtId="0" fontId="37" fillId="0" borderId="0" xfId="0" applyFont="1" applyFill="1" applyAlignment="1">
      <alignment vertical="center"/>
    </xf>
    <xf numFmtId="0" fontId="16" fillId="0" borderId="0" xfId="0" applyFont="1" applyFill="1" applyBorder="1" applyAlignment="1">
      <alignment horizontal="center" vertical="center"/>
    </xf>
    <xf numFmtId="0" fontId="0" fillId="0" borderId="1" xfId="0" applyFill="1" applyBorder="1" applyAlignment="1" applyProtection="1">
      <alignment vertical="center"/>
      <protection locked="0"/>
    </xf>
    <xf numFmtId="0" fontId="22" fillId="0" borderId="0" xfId="0" applyFont="1" applyFill="1" applyBorder="1" applyAlignment="1">
      <alignment horizontal="left" vertical="top" shrinkToFit="1"/>
    </xf>
    <xf numFmtId="0" fontId="0" fillId="5" borderId="0" xfId="0" applyFill="1" applyAlignment="1">
      <alignment horizontal="right" vertical="center"/>
    </xf>
    <xf numFmtId="0" fontId="43" fillId="0" borderId="1" xfId="0" applyFont="1" applyBorder="1" applyAlignment="1">
      <alignment horizontal="left" vertical="center" wrapText="1" indent="1"/>
    </xf>
    <xf numFmtId="0" fontId="43" fillId="0" borderId="1" xfId="0" applyFont="1" applyBorder="1" applyAlignment="1">
      <alignment horizontal="center" vertical="center" wrapText="1"/>
    </xf>
    <xf numFmtId="0" fontId="40" fillId="0" borderId="1" xfId="0" applyFont="1" applyBorder="1" applyAlignment="1">
      <alignment horizontal="left" vertical="center" wrapText="1" indent="1"/>
    </xf>
    <xf numFmtId="0" fontId="0" fillId="0" borderId="1" xfId="0" applyBorder="1" applyAlignment="1">
      <alignment horizontal="left" vertical="center" wrapText="1" indent="1"/>
    </xf>
    <xf numFmtId="0" fontId="40" fillId="9" borderId="1" xfId="0" applyFont="1" applyFill="1" applyBorder="1" applyAlignment="1">
      <alignment horizontal="left" vertical="center" wrapText="1" indent="1"/>
    </xf>
    <xf numFmtId="0" fontId="43" fillId="9" borderId="1" xfId="0" applyFont="1" applyFill="1" applyBorder="1" applyAlignment="1">
      <alignment horizontal="center" vertical="center" wrapText="1"/>
    </xf>
    <xf numFmtId="0" fontId="40" fillId="0" borderId="1" xfId="0" applyFont="1" applyBorder="1" applyAlignment="1">
      <alignment horizontal="center" vertical="center" wrapText="1"/>
    </xf>
    <xf numFmtId="0" fontId="45" fillId="0" borderId="1" xfId="0" applyFont="1" applyBorder="1" applyAlignment="1">
      <alignment horizontal="left" vertical="center" wrapText="1" indent="1"/>
    </xf>
    <xf numFmtId="0" fontId="0" fillId="0" borderId="1" xfId="0" applyFill="1" applyBorder="1" applyAlignment="1">
      <alignment vertical="center" shrinkToFit="1"/>
    </xf>
    <xf numFmtId="0" fontId="47" fillId="0" borderId="1" xfId="3" applyFont="1" applyBorder="1" applyAlignment="1">
      <alignment horizontal="center" vertical="center" wrapText="1"/>
    </xf>
    <xf numFmtId="0" fontId="47" fillId="0" borderId="1" xfId="3" applyFont="1" applyBorder="1" applyAlignment="1">
      <alignment horizontal="left" vertical="center" wrapText="1"/>
    </xf>
    <xf numFmtId="1" fontId="49" fillId="0" borderId="1" xfId="3" applyNumberFormat="1" applyFont="1" applyBorder="1" applyAlignment="1">
      <alignment horizontal="right" vertical="center" shrinkToFit="1"/>
    </xf>
    <xf numFmtId="0" fontId="48" fillId="0" borderId="1" xfId="3" applyFont="1" applyBorder="1" applyAlignment="1">
      <alignment horizontal="left" vertical="center" wrapText="1"/>
    </xf>
    <xf numFmtId="0" fontId="0" fillId="0" borderId="0" xfId="0" applyAlignment="1">
      <alignment vertical="center" shrinkToFit="1"/>
    </xf>
    <xf numFmtId="0" fontId="45" fillId="0" borderId="1" xfId="0" applyFont="1" applyBorder="1" applyAlignment="1">
      <alignment horizontal="center" vertical="center" wrapText="1"/>
    </xf>
    <xf numFmtId="0" fontId="43" fillId="0" borderId="1" xfId="0" applyFont="1" applyBorder="1" applyAlignment="1">
      <alignment vertical="center" wrapText="1"/>
    </xf>
    <xf numFmtId="0" fontId="50" fillId="0" borderId="0" xfId="0" applyFont="1" applyAlignment="1">
      <alignment horizontal="left" vertical="top"/>
    </xf>
    <xf numFmtId="0" fontId="51" fillId="0" borderId="0" xfId="0" applyFont="1" applyAlignment="1">
      <alignment vertical="top"/>
    </xf>
    <xf numFmtId="0" fontId="52" fillId="0" borderId="0" xfId="0" applyFont="1" applyAlignment="1">
      <alignment horizontal="left" vertical="top"/>
    </xf>
    <xf numFmtId="0" fontId="43" fillId="9" borderId="1" xfId="0" applyFont="1" applyFill="1" applyBorder="1" applyAlignment="1">
      <alignment horizontal="left" vertical="center" wrapText="1" indent="1"/>
    </xf>
    <xf numFmtId="0" fontId="43" fillId="0" borderId="1" xfId="0" applyFont="1" applyBorder="1" applyAlignment="1">
      <alignment horizontal="left" vertical="top" wrapText="1" indent="1"/>
    </xf>
    <xf numFmtId="0" fontId="43" fillId="0" borderId="1" xfId="0" applyFont="1" applyBorder="1" applyAlignment="1">
      <alignment horizontal="center" vertical="top" wrapText="1"/>
    </xf>
    <xf numFmtId="0" fontId="40" fillId="0" borderId="1" xfId="0" applyFont="1" applyBorder="1" applyAlignment="1">
      <alignment horizontal="left" vertical="top" wrapText="1" indent="1"/>
    </xf>
    <xf numFmtId="0" fontId="22" fillId="0" borderId="47" xfId="0" applyFont="1" applyFill="1" applyBorder="1" applyAlignment="1">
      <alignment vertical="center" shrinkToFit="1"/>
    </xf>
    <xf numFmtId="0" fontId="22" fillId="0" borderId="47" xfId="0" applyFont="1" applyFill="1" applyBorder="1" applyAlignment="1">
      <alignment horizontal="left" vertical="top" shrinkToFit="1"/>
    </xf>
    <xf numFmtId="0" fontId="22" fillId="0" borderId="0" xfId="0" applyFont="1" applyFill="1" applyBorder="1" applyAlignment="1">
      <alignment vertical="center" shrinkToFit="1"/>
    </xf>
    <xf numFmtId="0" fontId="43" fillId="0" borderId="41" xfId="0" applyFont="1" applyBorder="1" applyAlignment="1">
      <alignment horizontal="center" vertical="center" wrapText="1"/>
    </xf>
    <xf numFmtId="0" fontId="43" fillId="0" borderId="49" xfId="0" applyFont="1" applyBorder="1" applyAlignment="1">
      <alignment vertical="center" wrapText="1"/>
    </xf>
    <xf numFmtId="0" fontId="43" fillId="0" borderId="23" xfId="0" applyFont="1" applyBorder="1" applyAlignment="1">
      <alignment horizontal="left" vertical="center" wrapText="1" indent="1"/>
    </xf>
    <xf numFmtId="0" fontId="43" fillId="0" borderId="23" xfId="0" applyFont="1" applyBorder="1" applyAlignment="1">
      <alignment horizontal="center" vertical="center" wrapText="1"/>
    </xf>
    <xf numFmtId="3" fontId="44" fillId="0" borderId="32" xfId="0" applyNumberFormat="1" applyFont="1" applyBorder="1" applyAlignment="1">
      <alignment horizontal="right" vertical="center" shrinkToFit="1"/>
    </xf>
    <xf numFmtId="0" fontId="43" fillId="0" borderId="50" xfId="0" applyFont="1" applyBorder="1" applyAlignment="1">
      <alignment vertical="center" wrapText="1"/>
    </xf>
    <xf numFmtId="3" fontId="44" fillId="0" borderId="51" xfId="0" applyNumberFormat="1" applyFont="1" applyBorder="1" applyAlignment="1">
      <alignment horizontal="right" vertical="center" shrinkToFit="1"/>
    </xf>
    <xf numFmtId="3" fontId="44" fillId="9" borderId="51" xfId="0" applyNumberFormat="1" applyFont="1" applyFill="1" applyBorder="1" applyAlignment="1">
      <alignment horizontal="right" vertical="center" shrinkToFit="1"/>
    </xf>
    <xf numFmtId="0" fontId="43" fillId="0" borderId="52" xfId="0" applyFont="1" applyBorder="1" applyAlignment="1">
      <alignment vertical="center" wrapText="1"/>
    </xf>
    <xf numFmtId="0" fontId="43" fillId="0" borderId="24" xfId="0" applyFont="1" applyBorder="1" applyAlignment="1">
      <alignment horizontal="left" vertical="center" wrapText="1" indent="1"/>
    </xf>
    <xf numFmtId="0" fontId="43" fillId="0" borderId="24" xfId="0" applyFont="1" applyBorder="1" applyAlignment="1">
      <alignment horizontal="center" vertical="center" wrapText="1"/>
    </xf>
    <xf numFmtId="3" fontId="44" fillId="0" borderId="25" xfId="0" applyNumberFormat="1" applyFont="1" applyBorder="1" applyAlignment="1">
      <alignment horizontal="right" vertical="center" shrinkToFit="1"/>
    </xf>
    <xf numFmtId="0" fontId="43" fillId="0" borderId="23" xfId="0" applyFont="1" applyBorder="1" applyAlignment="1">
      <alignment vertical="center" wrapText="1"/>
    </xf>
    <xf numFmtId="0" fontId="40" fillId="9" borderId="23" xfId="0" applyFont="1" applyFill="1" applyBorder="1" applyAlignment="1">
      <alignment horizontal="left" vertical="center" wrapText="1" indent="1"/>
    </xf>
    <xf numFmtId="0" fontId="43" fillId="9" borderId="23" xfId="0" applyFont="1" applyFill="1" applyBorder="1" applyAlignment="1">
      <alignment horizontal="center" vertical="center" wrapText="1"/>
    </xf>
    <xf numFmtId="3" fontId="44" fillId="9" borderId="32" xfId="0" applyNumberFormat="1" applyFont="1" applyFill="1" applyBorder="1" applyAlignment="1">
      <alignment horizontal="right" vertical="center" shrinkToFit="1"/>
    </xf>
    <xf numFmtId="0" fontId="40" fillId="9" borderId="24" xfId="0" applyFont="1" applyFill="1" applyBorder="1" applyAlignment="1">
      <alignment horizontal="left" vertical="center" wrapText="1" indent="1"/>
    </xf>
    <xf numFmtId="0" fontId="43" fillId="9" borderId="24" xfId="0" applyFont="1" applyFill="1" applyBorder="1" applyAlignment="1">
      <alignment horizontal="center" vertical="center" wrapText="1"/>
    </xf>
    <xf numFmtId="3" fontId="44" fillId="9" borderId="25" xfId="0" applyNumberFormat="1" applyFont="1" applyFill="1" applyBorder="1" applyAlignment="1">
      <alignment horizontal="right" vertical="center" shrinkToFit="1"/>
    </xf>
    <xf numFmtId="0" fontId="43" fillId="0" borderId="24" xfId="0" applyFont="1" applyBorder="1" applyAlignment="1">
      <alignment vertical="center" wrapText="1"/>
    </xf>
    <xf numFmtId="0" fontId="22" fillId="0" borderId="0" xfId="0" applyFont="1" applyFill="1" applyBorder="1" applyAlignment="1">
      <alignment vertical="top" shrinkToFit="1"/>
    </xf>
    <xf numFmtId="0" fontId="43" fillId="0" borderId="54" xfId="0" applyFont="1" applyBorder="1" applyAlignment="1">
      <alignment horizontal="left" vertical="center" wrapText="1"/>
    </xf>
    <xf numFmtId="0" fontId="43" fillId="0" borderId="55" xfId="0" applyFont="1" applyBorder="1" applyAlignment="1">
      <alignment vertical="center" wrapText="1"/>
    </xf>
    <xf numFmtId="0" fontId="43" fillId="0" borderId="55" xfId="0" applyFont="1" applyBorder="1" applyAlignment="1">
      <alignment horizontal="left" vertical="center" wrapText="1" indent="1"/>
    </xf>
    <xf numFmtId="0" fontId="43" fillId="0" borderId="55" xfId="0" applyFont="1" applyBorder="1" applyAlignment="1">
      <alignment horizontal="center" vertical="center" wrapText="1"/>
    </xf>
    <xf numFmtId="3" fontId="44" fillId="0" borderId="56" xfId="0" applyNumberFormat="1" applyFont="1" applyBorder="1" applyAlignment="1">
      <alignment horizontal="right" vertical="center" shrinkToFit="1"/>
    </xf>
    <xf numFmtId="0" fontId="40" fillId="0" borderId="49" xfId="0" applyFont="1" applyBorder="1" applyAlignment="1">
      <alignment vertical="center" wrapText="1"/>
    </xf>
    <xf numFmtId="0" fontId="40" fillId="0" borderId="23" xfId="0" applyFont="1" applyBorder="1" applyAlignment="1">
      <alignment horizontal="left" vertical="center" wrapText="1" indent="1"/>
    </xf>
    <xf numFmtId="1" fontId="44" fillId="0" borderId="55" xfId="0" applyNumberFormat="1" applyFont="1" applyBorder="1" applyAlignment="1">
      <alignment horizontal="left" vertical="center" indent="1" shrinkToFit="1"/>
    </xf>
    <xf numFmtId="0" fontId="43" fillId="0" borderId="54" xfId="0" applyFont="1" applyBorder="1" applyAlignment="1">
      <alignment horizontal="left" vertical="top" wrapText="1"/>
    </xf>
    <xf numFmtId="0" fontId="43" fillId="0" borderId="55" xfId="0" applyFont="1" applyBorder="1" applyAlignment="1">
      <alignment horizontal="left" vertical="top" wrapText="1" indent="1"/>
    </xf>
    <xf numFmtId="0" fontId="43" fillId="0" borderId="55" xfId="0" applyFont="1" applyBorder="1" applyAlignment="1">
      <alignment horizontal="center" vertical="top" wrapText="1"/>
    </xf>
    <xf numFmtId="3" fontId="44" fillId="0" borderId="56" xfId="0" applyNumberFormat="1" applyFont="1" applyBorder="1" applyAlignment="1">
      <alignment horizontal="right" vertical="top" shrinkToFit="1"/>
    </xf>
    <xf numFmtId="0" fontId="43" fillId="0" borderId="23" xfId="0" applyFont="1" applyBorder="1" applyAlignment="1">
      <alignment horizontal="left" vertical="top" wrapText="1" indent="1"/>
    </xf>
    <xf numFmtId="0" fontId="43" fillId="0" borderId="23" xfId="0" applyFont="1" applyBorder="1" applyAlignment="1">
      <alignment horizontal="center" vertical="top" wrapText="1"/>
    </xf>
    <xf numFmtId="3" fontId="44" fillId="0" borderId="32" xfId="0" applyNumberFormat="1" applyFont="1" applyBorder="1" applyAlignment="1">
      <alignment horizontal="right" vertical="top" shrinkToFit="1"/>
    </xf>
    <xf numFmtId="0" fontId="40" fillId="0" borderId="50" xfId="0" applyFont="1" applyBorder="1" applyAlignment="1">
      <alignment vertical="center" wrapText="1"/>
    </xf>
    <xf numFmtId="3" fontId="44" fillId="0" borderId="51" xfId="0" applyNumberFormat="1" applyFont="1" applyBorder="1" applyAlignment="1">
      <alignment horizontal="right" vertical="top" shrinkToFit="1"/>
    </xf>
    <xf numFmtId="0" fontId="40" fillId="0" borderId="52" xfId="0" applyFont="1" applyBorder="1" applyAlignment="1">
      <alignment vertical="center" wrapText="1"/>
    </xf>
    <xf numFmtId="0" fontId="43" fillId="0" borderId="24" xfId="0" applyFont="1" applyBorder="1" applyAlignment="1">
      <alignment horizontal="left" vertical="top" wrapText="1" indent="1"/>
    </xf>
    <xf numFmtId="0" fontId="43" fillId="0" borderId="24" xfId="0" applyFont="1" applyBorder="1" applyAlignment="1">
      <alignment horizontal="center" vertical="top" wrapText="1"/>
    </xf>
    <xf numFmtId="3" fontId="44" fillId="0" borderId="25" xfId="0" applyNumberFormat="1" applyFont="1" applyBorder="1" applyAlignment="1">
      <alignment horizontal="right" vertical="top" shrinkToFit="1"/>
    </xf>
    <xf numFmtId="0" fontId="40" fillId="0" borderId="24" xfId="0" applyFont="1" applyBorder="1" applyAlignment="1">
      <alignment horizontal="left" vertical="center" wrapText="1" indent="1"/>
    </xf>
    <xf numFmtId="0" fontId="40" fillId="0" borderId="54" xfId="0" applyFont="1" applyBorder="1" applyAlignment="1">
      <alignment horizontal="left" vertical="center" wrapText="1"/>
    </xf>
    <xf numFmtId="0" fontId="40" fillId="0" borderId="55" xfId="0" applyFont="1" applyBorder="1" applyAlignment="1">
      <alignment vertical="center" wrapText="1"/>
    </xf>
    <xf numFmtId="0" fontId="40" fillId="0" borderId="55" xfId="0" applyFont="1" applyBorder="1" applyAlignment="1">
      <alignment horizontal="left" vertical="center" wrapText="1" indent="1"/>
    </xf>
    <xf numFmtId="0" fontId="51" fillId="0" borderId="0" xfId="0" applyFont="1" applyAlignment="1">
      <alignment horizontal="left" vertical="top"/>
    </xf>
    <xf numFmtId="0" fontId="0" fillId="0" borderId="0" xfId="0" applyAlignment="1">
      <alignment horizontal="left" vertical="top"/>
    </xf>
    <xf numFmtId="0" fontId="38" fillId="0" borderId="1" xfId="0" applyFont="1" applyBorder="1" applyAlignment="1">
      <alignment horizontal="left" vertical="center" wrapText="1" indent="1"/>
    </xf>
    <xf numFmtId="0" fontId="42" fillId="0" borderId="47" xfId="0" applyFont="1" applyFill="1" applyBorder="1" applyAlignment="1">
      <alignment vertical="top" shrinkToFit="1"/>
    </xf>
    <xf numFmtId="0" fontId="45" fillId="0" borderId="43" xfId="0" applyFont="1" applyBorder="1" applyAlignment="1">
      <alignment vertical="center" wrapText="1"/>
    </xf>
    <xf numFmtId="0" fontId="45" fillId="0" borderId="6" xfId="0" applyFont="1" applyBorder="1" applyAlignment="1">
      <alignment vertical="center" wrapText="1"/>
    </xf>
    <xf numFmtId="0" fontId="45" fillId="0" borderId="41" xfId="0" applyFont="1" applyBorder="1" applyAlignment="1">
      <alignment horizontal="center" vertical="center" wrapText="1"/>
    </xf>
    <xf numFmtId="0" fontId="45" fillId="0" borderId="29" xfId="0" applyFont="1" applyBorder="1" applyAlignment="1">
      <alignment horizontal="left" vertical="center" wrapText="1" indent="1"/>
    </xf>
    <xf numFmtId="0" fontId="45" fillId="0" borderId="29" xfId="0" applyFont="1" applyBorder="1" applyAlignment="1">
      <alignment horizontal="center" vertical="center" wrapText="1"/>
    </xf>
    <xf numFmtId="0" fontId="45" fillId="0" borderId="23" xfId="0" applyFont="1" applyBorder="1" applyAlignment="1">
      <alignment horizontal="left" vertical="center" wrapText="1" indent="1"/>
    </xf>
    <xf numFmtId="0" fontId="45" fillId="0" borderId="23" xfId="0" applyFont="1" applyBorder="1" applyAlignment="1">
      <alignment horizontal="center" vertical="center" wrapText="1"/>
    </xf>
    <xf numFmtId="3" fontId="46" fillId="0" borderId="32" xfId="0" applyNumberFormat="1" applyFont="1" applyBorder="1" applyAlignment="1">
      <alignment horizontal="right" vertical="center" shrinkToFit="1"/>
    </xf>
    <xf numFmtId="0" fontId="45" fillId="0" borderId="24" xfId="0" applyFont="1" applyBorder="1" applyAlignment="1">
      <alignment horizontal="left" vertical="center" wrapText="1" indent="1"/>
    </xf>
    <xf numFmtId="0" fontId="45" fillId="0" borderId="24" xfId="0" applyFont="1" applyBorder="1" applyAlignment="1">
      <alignment horizontal="center" vertical="center" wrapText="1"/>
    </xf>
    <xf numFmtId="3" fontId="46" fillId="0" borderId="25" xfId="0" applyNumberFormat="1" applyFont="1" applyBorder="1" applyAlignment="1">
      <alignment vertical="center" shrinkToFit="1"/>
    </xf>
    <xf numFmtId="0" fontId="42" fillId="0" borderId="47" xfId="0" applyFont="1" applyFill="1" applyBorder="1" applyAlignment="1">
      <alignment vertical="center" shrinkToFit="1"/>
    </xf>
    <xf numFmtId="0" fontId="42" fillId="0" borderId="48" xfId="0" applyFont="1" applyFill="1" applyBorder="1" applyAlignment="1">
      <alignment horizontal="left" vertical="top" shrinkToFit="1"/>
    </xf>
    <xf numFmtId="0" fontId="45" fillId="0" borderId="49" xfId="0" applyFont="1" applyBorder="1" applyAlignment="1">
      <alignment vertical="center" wrapText="1"/>
    </xf>
    <xf numFmtId="3" fontId="46" fillId="0" borderId="32" xfId="0" applyNumberFormat="1" applyFont="1" applyBorder="1" applyAlignment="1">
      <alignment vertical="center" shrinkToFit="1"/>
    </xf>
    <xf numFmtId="0" fontId="45" fillId="0" borderId="50" xfId="0" applyFont="1" applyBorder="1" applyAlignment="1">
      <alignment vertical="center" wrapText="1"/>
    </xf>
    <xf numFmtId="3" fontId="46" fillId="0" borderId="51" xfId="0" applyNumberFormat="1" applyFont="1" applyBorder="1" applyAlignment="1">
      <alignment vertical="center" shrinkToFit="1"/>
    </xf>
    <xf numFmtId="0" fontId="45" fillId="0" borderId="52" xfId="0" applyFont="1" applyBorder="1" applyAlignment="1">
      <alignment vertical="center" wrapText="1"/>
    </xf>
    <xf numFmtId="0" fontId="45" fillId="0" borderId="54" xfId="0" applyFont="1" applyBorder="1" applyAlignment="1">
      <alignment vertical="center" wrapText="1"/>
    </xf>
    <xf numFmtId="0" fontId="45" fillId="0" borderId="55" xfId="0" applyFont="1" applyBorder="1" applyAlignment="1">
      <alignment horizontal="center" vertical="center" wrapText="1"/>
    </xf>
    <xf numFmtId="0" fontId="45" fillId="0" borderId="55" xfId="0" applyFont="1" applyBorder="1" applyAlignment="1">
      <alignment horizontal="left" vertical="center" wrapText="1" indent="1"/>
    </xf>
    <xf numFmtId="3" fontId="46" fillId="0" borderId="56" xfId="0" applyNumberFormat="1" applyFont="1" applyBorder="1" applyAlignment="1">
      <alignment vertical="center" shrinkToFit="1"/>
    </xf>
    <xf numFmtId="3" fontId="46" fillId="0" borderId="58" xfId="0" applyNumberFormat="1" applyFont="1" applyBorder="1" applyAlignment="1">
      <alignment vertical="center" shrinkToFit="1"/>
    </xf>
    <xf numFmtId="0" fontId="38" fillId="0" borderId="49" xfId="0" applyFont="1" applyBorder="1" applyAlignment="1">
      <alignment vertical="center" wrapText="1"/>
    </xf>
    <xf numFmtId="0" fontId="38" fillId="0" borderId="23" xfId="0" applyFont="1" applyBorder="1" applyAlignment="1">
      <alignment horizontal="left" vertical="center" wrapText="1" indent="1"/>
    </xf>
    <xf numFmtId="0" fontId="38" fillId="0" borderId="24" xfId="0" applyFont="1" applyBorder="1" applyAlignment="1">
      <alignment horizontal="left" vertical="center" wrapText="1" indent="1"/>
    </xf>
    <xf numFmtId="0" fontId="38" fillId="9" borderId="49" xfId="0" applyFont="1" applyFill="1" applyBorder="1" applyAlignment="1">
      <alignment vertical="center" wrapText="1"/>
    </xf>
    <xf numFmtId="0" fontId="38" fillId="9" borderId="23" xfId="0" applyFont="1" applyFill="1" applyBorder="1" applyAlignment="1">
      <alignment horizontal="left" vertical="center" wrapText="1" indent="1"/>
    </xf>
    <xf numFmtId="0" fontId="45" fillId="9" borderId="23" xfId="0" applyFont="1" applyFill="1" applyBorder="1" applyAlignment="1">
      <alignment horizontal="center" vertical="center" wrapText="1"/>
    </xf>
    <xf numFmtId="3" fontId="46" fillId="9" borderId="32" xfId="0" applyNumberFormat="1" applyFont="1" applyFill="1" applyBorder="1" applyAlignment="1">
      <alignment vertical="center" shrinkToFit="1"/>
    </xf>
    <xf numFmtId="0" fontId="45" fillId="9" borderId="52" xfId="0" applyFont="1" applyFill="1" applyBorder="1" applyAlignment="1">
      <alignment vertical="center" wrapText="1"/>
    </xf>
    <xf numFmtId="0" fontId="38" fillId="9" borderId="24" xfId="0" applyFont="1" applyFill="1" applyBorder="1" applyAlignment="1">
      <alignment horizontal="left" vertical="center" wrapText="1" indent="1"/>
    </xf>
    <xf numFmtId="0" fontId="45" fillId="9" borderId="24" xfId="0" applyFont="1" applyFill="1" applyBorder="1" applyAlignment="1">
      <alignment horizontal="center" vertical="center" wrapText="1"/>
    </xf>
    <xf numFmtId="3" fontId="46" fillId="9" borderId="25" xfId="0" applyNumberFormat="1" applyFont="1" applyFill="1" applyBorder="1" applyAlignment="1">
      <alignment vertical="center" shrinkToFit="1"/>
    </xf>
    <xf numFmtId="0" fontId="45" fillId="0" borderId="13" xfId="0" applyFont="1" applyBorder="1" applyAlignment="1">
      <alignment vertical="center" wrapText="1"/>
    </xf>
    <xf numFmtId="0" fontId="22" fillId="0" borderId="1" xfId="0" applyFont="1" applyFill="1" applyBorder="1" applyAlignment="1">
      <alignment vertical="top" shrinkToFit="1"/>
    </xf>
    <xf numFmtId="178" fontId="0" fillId="4" borderId="17" xfId="0" applyNumberFormat="1" applyFill="1" applyBorder="1" applyAlignment="1" applyProtection="1">
      <alignment horizontal="center" vertical="center"/>
      <protection locked="0"/>
    </xf>
    <xf numFmtId="178" fontId="0" fillId="4" borderId="18" xfId="0" applyNumberFormat="1" applyFill="1" applyBorder="1" applyAlignment="1" applyProtection="1">
      <alignment horizontal="center" vertical="center"/>
      <protection locked="0"/>
    </xf>
    <xf numFmtId="178" fontId="0" fillId="4" borderId="17" xfId="0" applyNumberFormat="1" applyFill="1" applyBorder="1" applyAlignment="1" applyProtection="1">
      <alignment horizontal="center" vertical="center"/>
    </xf>
    <xf numFmtId="178" fontId="0" fillId="4" borderId="18" xfId="0" applyNumberFormat="1" applyFill="1" applyBorder="1" applyAlignment="1" applyProtection="1">
      <alignment horizontal="center" vertical="center"/>
    </xf>
    <xf numFmtId="0" fontId="2" fillId="6" borderId="17" xfId="0" applyFont="1" applyFill="1" applyBorder="1" applyAlignment="1">
      <alignment horizontal="left" vertical="center"/>
    </xf>
    <xf numFmtId="0" fontId="2" fillId="6" borderId="18" xfId="0" applyFont="1" applyFill="1" applyBorder="1" applyAlignment="1">
      <alignment horizontal="left" vertical="center"/>
    </xf>
    <xf numFmtId="0" fontId="2" fillId="6" borderId="19" xfId="0" applyFont="1" applyFill="1" applyBorder="1" applyAlignment="1">
      <alignment horizontal="left" vertical="center"/>
    </xf>
    <xf numFmtId="0" fontId="24" fillId="7" borderId="1" xfId="0" applyFont="1" applyFill="1" applyBorder="1" applyAlignment="1">
      <alignment vertical="center" shrinkToFit="1"/>
    </xf>
    <xf numFmtId="178" fontId="0" fillId="4" borderId="17" xfId="0" applyNumberFormat="1" applyFill="1" applyBorder="1" applyAlignment="1">
      <alignment horizontal="center" vertical="center"/>
    </xf>
    <xf numFmtId="0" fontId="0" fillId="4" borderId="18" xfId="0" applyFill="1" applyBorder="1" applyAlignment="1">
      <alignment horizontal="center" vertical="center"/>
    </xf>
    <xf numFmtId="0" fontId="0" fillId="0" borderId="1" xfId="0" applyFill="1" applyBorder="1" applyAlignment="1">
      <alignment vertical="center" shrinkToFit="1"/>
    </xf>
    <xf numFmtId="38" fontId="0" fillId="0" borderId="17" xfId="1" applyFont="1" applyFill="1" applyBorder="1" applyAlignment="1" applyProtection="1">
      <alignment horizontal="center" vertical="center"/>
      <protection locked="0"/>
    </xf>
    <xf numFmtId="38" fontId="0" fillId="0" borderId="18" xfId="1" applyFont="1" applyFill="1" applyBorder="1" applyAlignment="1" applyProtection="1">
      <alignment horizontal="center" vertical="center"/>
      <protection locked="0"/>
    </xf>
    <xf numFmtId="0" fontId="0" fillId="0" borderId="1" xfId="0" applyFill="1" applyBorder="1" applyAlignment="1">
      <alignment horizontal="left" vertical="center" shrinkToFit="1"/>
    </xf>
    <xf numFmtId="0" fontId="0" fillId="0" borderId="1" xfId="0" applyFill="1" applyBorder="1" applyAlignment="1">
      <alignment horizontal="left" vertical="center"/>
    </xf>
    <xf numFmtId="0" fontId="24" fillId="7" borderId="1" xfId="0" applyFont="1" applyFill="1" applyBorder="1" applyAlignment="1">
      <alignment vertical="center"/>
    </xf>
    <xf numFmtId="0" fontId="16" fillId="0" borderId="0" xfId="0" applyFont="1" applyFill="1" applyBorder="1" applyAlignment="1">
      <alignment horizontal="center" vertical="center" shrinkToFit="1"/>
    </xf>
    <xf numFmtId="0" fontId="24" fillId="7" borderId="17" xfId="0" applyFont="1" applyFill="1" applyBorder="1" applyAlignment="1">
      <alignment vertical="center" shrinkToFit="1"/>
    </xf>
    <xf numFmtId="0" fontId="24" fillId="7" borderId="18" xfId="0" applyFont="1" applyFill="1" applyBorder="1" applyAlignment="1">
      <alignment vertical="center" shrinkToFit="1"/>
    </xf>
    <xf numFmtId="0" fontId="24" fillId="7" borderId="19" xfId="0" applyFont="1" applyFill="1" applyBorder="1" applyAlignment="1">
      <alignment vertical="center" shrinkToFit="1"/>
    </xf>
    <xf numFmtId="0" fontId="24" fillId="7" borderId="41" xfId="0" applyFont="1" applyFill="1" applyBorder="1" applyAlignment="1">
      <alignment vertical="center"/>
    </xf>
    <xf numFmtId="0" fontId="24" fillId="7" borderId="17" xfId="0" applyFont="1" applyFill="1" applyBorder="1" applyAlignment="1">
      <alignment vertical="center"/>
    </xf>
    <xf numFmtId="0" fontId="24" fillId="7" borderId="18" xfId="0" applyFont="1" applyFill="1" applyBorder="1" applyAlignment="1">
      <alignment vertical="center"/>
    </xf>
    <xf numFmtId="38" fontId="24" fillId="7" borderId="1" xfId="1" applyFont="1" applyFill="1" applyBorder="1" applyAlignment="1">
      <alignment vertical="center"/>
    </xf>
    <xf numFmtId="38" fontId="0" fillId="4" borderId="17" xfId="1" applyFont="1" applyFill="1" applyBorder="1" applyAlignment="1">
      <alignment horizontal="center" vertical="center"/>
    </xf>
    <xf numFmtId="38" fontId="0" fillId="4" borderId="18" xfId="1" applyFont="1" applyFill="1" applyBorder="1" applyAlignment="1">
      <alignment horizontal="center" vertical="center"/>
    </xf>
    <xf numFmtId="0" fontId="24" fillId="7" borderId="19" xfId="0" applyFont="1" applyFill="1" applyBorder="1" applyAlignment="1">
      <alignment vertical="center"/>
    </xf>
    <xf numFmtId="38" fontId="16" fillId="4" borderId="17" xfId="1" applyFont="1" applyFill="1" applyBorder="1" applyAlignment="1">
      <alignment horizontal="center" vertical="center"/>
    </xf>
    <xf numFmtId="38" fontId="16" fillId="4" borderId="18" xfId="1" applyFont="1" applyFill="1" applyBorder="1" applyAlignment="1">
      <alignment horizontal="center" vertical="center"/>
    </xf>
    <xf numFmtId="38" fontId="16" fillId="0" borderId="17" xfId="1" applyFont="1" applyFill="1" applyBorder="1" applyAlignment="1" applyProtection="1">
      <alignment horizontal="center" vertical="center"/>
      <protection locked="0"/>
    </xf>
    <xf numFmtId="38" fontId="16" fillId="0" borderId="18" xfId="1" applyFont="1" applyFill="1" applyBorder="1" applyAlignment="1" applyProtection="1">
      <alignment horizontal="center" vertical="center"/>
      <protection locked="0"/>
    </xf>
    <xf numFmtId="38" fontId="16" fillId="4" borderId="17" xfId="1" applyFont="1" applyFill="1" applyBorder="1" applyAlignment="1" applyProtection="1">
      <alignment horizontal="center" vertical="center"/>
      <protection locked="0"/>
    </xf>
    <xf numFmtId="38" fontId="16" fillId="4" borderId="18" xfId="1" applyFont="1" applyFill="1" applyBorder="1" applyAlignment="1" applyProtection="1">
      <alignment horizontal="center" vertical="center"/>
      <protection locked="0"/>
    </xf>
    <xf numFmtId="178" fontId="16" fillId="8" borderId="17" xfId="0" applyNumberFormat="1" applyFont="1" applyFill="1" applyBorder="1" applyAlignment="1" applyProtection="1">
      <alignment horizontal="center" vertical="center"/>
      <protection locked="0"/>
    </xf>
    <xf numFmtId="178" fontId="16" fillId="8" borderId="18" xfId="0" applyNumberFormat="1" applyFont="1" applyFill="1" applyBorder="1" applyAlignment="1" applyProtection="1">
      <alignment horizontal="center" vertical="center"/>
      <protection locked="0"/>
    </xf>
    <xf numFmtId="0" fontId="0" fillId="0" borderId="17" xfId="0" applyFill="1" applyBorder="1" applyAlignment="1" applyProtection="1">
      <alignment horizontal="center" vertical="center"/>
      <protection locked="0"/>
    </xf>
    <xf numFmtId="0" fontId="0" fillId="0" borderId="18" xfId="0" applyFill="1" applyBorder="1" applyAlignment="1" applyProtection="1">
      <alignment horizontal="center" vertical="center"/>
      <protection locked="0"/>
    </xf>
    <xf numFmtId="0" fontId="0" fillId="0" borderId="19" xfId="0" applyFill="1" applyBorder="1" applyAlignment="1" applyProtection="1">
      <alignment horizontal="center" vertical="center"/>
      <protection locked="0"/>
    </xf>
    <xf numFmtId="0" fontId="48" fillId="0" borderId="41" xfId="3" applyFont="1" applyBorder="1" applyAlignment="1">
      <alignment horizontal="center" vertical="center" wrapText="1"/>
    </xf>
    <xf numFmtId="0" fontId="48" fillId="0" borderId="29" xfId="3" applyFont="1" applyBorder="1" applyAlignment="1">
      <alignment horizontal="center" vertical="center" wrapText="1"/>
    </xf>
    <xf numFmtId="0" fontId="0" fillId="0" borderId="17" xfId="0" applyFill="1" applyBorder="1" applyAlignment="1">
      <alignment horizontal="left" vertical="center"/>
    </xf>
    <xf numFmtId="0" fontId="0" fillId="0" borderId="18" xfId="0" applyFill="1" applyBorder="1" applyAlignment="1">
      <alignment horizontal="left" vertical="center"/>
    </xf>
    <xf numFmtId="0" fontId="0" fillId="0" borderId="19" xfId="0" applyFill="1" applyBorder="1" applyAlignment="1">
      <alignment horizontal="left" vertical="center"/>
    </xf>
    <xf numFmtId="0" fontId="16" fillId="0" borderId="17" xfId="0" applyFont="1" applyFill="1" applyBorder="1" applyAlignment="1" applyProtection="1">
      <alignment horizontal="center" vertical="center"/>
      <protection locked="0"/>
    </xf>
    <xf numFmtId="0" fontId="16" fillId="0" borderId="18" xfId="0" applyFont="1" applyFill="1" applyBorder="1" applyAlignment="1" applyProtection="1">
      <alignment horizontal="center" vertical="center"/>
      <protection locked="0"/>
    </xf>
    <xf numFmtId="0" fontId="16" fillId="0" borderId="19" xfId="0" applyFont="1" applyFill="1" applyBorder="1" applyAlignment="1" applyProtection="1">
      <alignment horizontal="center" vertical="center"/>
      <protection locked="0"/>
    </xf>
    <xf numFmtId="0" fontId="16" fillId="0" borderId="1" xfId="0" applyFont="1"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49" fontId="0" fillId="0" borderId="1" xfId="0" applyNumberFormat="1" applyFill="1" applyBorder="1" applyAlignment="1" applyProtection="1">
      <alignment horizontal="center" vertical="center"/>
      <protection locked="0"/>
    </xf>
    <xf numFmtId="0" fontId="0" fillId="0" borderId="9" xfId="0" applyFill="1" applyBorder="1" applyAlignment="1">
      <alignment horizontal="left" vertical="center"/>
    </xf>
    <xf numFmtId="0" fontId="0" fillId="0" borderId="10" xfId="0" applyFill="1" applyBorder="1" applyAlignment="1">
      <alignment horizontal="left" vertical="center"/>
    </xf>
    <xf numFmtId="0" fontId="0" fillId="0" borderId="11" xfId="0" applyFill="1" applyBorder="1" applyAlignment="1">
      <alignment horizontal="left" vertical="center"/>
    </xf>
    <xf numFmtId="49" fontId="0" fillId="0" borderId="17" xfId="0" applyNumberFormat="1" applyFill="1" applyBorder="1" applyAlignment="1" applyProtection="1">
      <alignment horizontal="center" vertical="center"/>
      <protection locked="0"/>
    </xf>
    <xf numFmtId="49" fontId="0" fillId="0" borderId="18" xfId="0" applyNumberFormat="1" applyFill="1" applyBorder="1" applyAlignment="1" applyProtection="1">
      <alignment horizontal="center" vertical="center"/>
      <protection locked="0"/>
    </xf>
    <xf numFmtId="49" fontId="0" fillId="0" borderId="19" xfId="0" applyNumberFormat="1" applyFill="1" applyBorder="1" applyAlignment="1" applyProtection="1">
      <alignment horizontal="center" vertical="center"/>
      <protection locked="0"/>
    </xf>
    <xf numFmtId="0" fontId="0" fillId="3" borderId="1" xfId="0" applyFill="1" applyBorder="1" applyAlignment="1">
      <alignment horizontal="left" vertical="center"/>
    </xf>
    <xf numFmtId="0" fontId="0" fillId="3" borderId="9" xfId="0" applyFill="1" applyBorder="1" applyAlignment="1" applyProtection="1">
      <alignment horizontal="center" vertical="center"/>
    </xf>
    <xf numFmtId="0" fontId="0" fillId="3" borderId="10" xfId="0" applyFill="1" applyBorder="1" applyAlignment="1" applyProtection="1">
      <alignment horizontal="center" vertical="center"/>
    </xf>
    <xf numFmtId="0" fontId="0" fillId="3" borderId="11" xfId="0" applyFill="1" applyBorder="1" applyAlignment="1" applyProtection="1">
      <alignment horizontal="center" vertical="center"/>
    </xf>
    <xf numFmtId="0" fontId="0" fillId="3" borderId="17" xfId="0" applyFill="1" applyBorder="1" applyAlignment="1" applyProtection="1">
      <alignment horizontal="center" vertical="center"/>
    </xf>
    <xf numFmtId="0" fontId="0" fillId="3" borderId="18" xfId="0" applyFill="1" applyBorder="1" applyAlignment="1" applyProtection="1">
      <alignment horizontal="center" vertical="center"/>
    </xf>
    <xf numFmtId="0" fontId="0" fillId="3" borderId="19" xfId="0" applyFill="1" applyBorder="1" applyAlignment="1" applyProtection="1">
      <alignment horizontal="center" vertical="center"/>
    </xf>
    <xf numFmtId="0" fontId="0" fillId="0" borderId="41" xfId="0" applyFill="1" applyBorder="1" applyAlignment="1">
      <alignment horizontal="left" vertical="center"/>
    </xf>
    <xf numFmtId="0" fontId="0" fillId="0" borderId="1" xfId="0" applyFont="1" applyFill="1" applyBorder="1" applyAlignment="1" applyProtection="1">
      <alignment horizontal="center" vertical="center"/>
      <protection locked="0"/>
    </xf>
    <xf numFmtId="0" fontId="22" fillId="0" borderId="1" xfId="0" applyFont="1" applyFill="1" applyBorder="1" applyAlignment="1" applyProtection="1">
      <alignment horizontal="center" vertical="center"/>
      <protection locked="0"/>
    </xf>
    <xf numFmtId="14" fontId="0" fillId="0" borderId="1" xfId="0" applyNumberFormat="1" applyFill="1" applyBorder="1" applyAlignment="1" applyProtection="1">
      <alignment horizontal="center" vertical="center"/>
      <protection locked="0"/>
    </xf>
    <xf numFmtId="0" fontId="0" fillId="0" borderId="1" xfId="0" applyNumberFormat="1" applyFill="1" applyBorder="1" applyAlignment="1" applyProtection="1">
      <alignment horizontal="center" vertical="center"/>
      <protection locked="0"/>
    </xf>
    <xf numFmtId="177" fontId="0" fillId="0" borderId="1" xfId="0" applyNumberFormat="1" applyFill="1" applyBorder="1" applyAlignment="1" applyProtection="1">
      <alignment horizontal="center" vertical="center"/>
      <protection locked="0"/>
    </xf>
    <xf numFmtId="0" fontId="0" fillId="0" borderId="1" xfId="0" applyFill="1" applyBorder="1" applyAlignment="1">
      <alignment horizontal="left" vertical="center" wrapText="1"/>
    </xf>
    <xf numFmtId="14" fontId="0" fillId="0" borderId="17" xfId="0" applyNumberFormat="1" applyFill="1" applyBorder="1" applyAlignment="1" applyProtection="1">
      <alignment horizontal="center" vertical="center"/>
      <protection locked="0"/>
    </xf>
    <xf numFmtId="0" fontId="0" fillId="0" borderId="9" xfId="0" applyFill="1" applyBorder="1" applyAlignment="1" applyProtection="1">
      <alignment horizontal="center" vertical="center"/>
      <protection locked="0"/>
    </xf>
    <xf numFmtId="0" fontId="0" fillId="0" borderId="10" xfId="0" applyFill="1" applyBorder="1" applyAlignment="1" applyProtection="1">
      <alignment horizontal="center" vertical="center"/>
      <protection locked="0"/>
    </xf>
    <xf numFmtId="0" fontId="0" fillId="0" borderId="11" xfId="0" applyFill="1" applyBorder="1" applyAlignment="1" applyProtection="1">
      <alignment horizontal="center" vertical="center"/>
      <protection locked="0"/>
    </xf>
    <xf numFmtId="0" fontId="2" fillId="3" borderId="17" xfId="0" applyFont="1" applyFill="1" applyBorder="1" applyAlignment="1">
      <alignment horizontal="left" vertical="center"/>
    </xf>
    <xf numFmtId="0" fontId="2" fillId="3" borderId="18" xfId="0" applyFont="1" applyFill="1" applyBorder="1" applyAlignment="1">
      <alignment horizontal="left" vertical="center"/>
    </xf>
    <xf numFmtId="0" fontId="2" fillId="3" borderId="19" xfId="0" applyFont="1" applyFill="1" applyBorder="1" applyAlignment="1">
      <alignment horizontal="left" vertical="center"/>
    </xf>
    <xf numFmtId="0" fontId="43" fillId="0" borderId="1" xfId="0" applyFont="1" applyBorder="1" applyAlignment="1">
      <alignment horizontal="center" vertical="center" wrapText="1"/>
    </xf>
    <xf numFmtId="0" fontId="43" fillId="0" borderId="4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41" xfId="0" applyFont="1" applyBorder="1" applyAlignment="1">
      <alignment horizontal="center" vertical="center" wrapText="1"/>
    </xf>
    <xf numFmtId="0" fontId="43" fillId="0" borderId="1" xfId="0" applyFont="1" applyBorder="1" applyAlignment="1">
      <alignment vertical="center" wrapText="1"/>
    </xf>
    <xf numFmtId="0" fontId="43" fillId="0" borderId="24" xfId="0" applyFont="1" applyBorder="1" applyAlignment="1">
      <alignment vertical="center" wrapText="1"/>
    </xf>
    <xf numFmtId="0" fontId="43" fillId="0" borderId="23" xfId="0" applyFont="1" applyBorder="1" applyAlignment="1">
      <alignment vertical="center" wrapText="1"/>
    </xf>
    <xf numFmtId="0" fontId="45" fillId="0" borderId="23"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24" xfId="0" applyFont="1" applyBorder="1" applyAlignment="1">
      <alignment horizontal="center" vertical="center" wrapText="1"/>
    </xf>
    <xf numFmtId="0" fontId="48" fillId="0" borderId="1" xfId="3" applyFont="1" applyBorder="1" applyAlignment="1">
      <alignment horizontal="left" vertical="center" wrapText="1"/>
    </xf>
    <xf numFmtId="0" fontId="47" fillId="0" borderId="1" xfId="3" applyFont="1" applyBorder="1" applyAlignment="1">
      <alignment horizontal="left" vertical="center" wrapText="1"/>
    </xf>
    <xf numFmtId="0" fontId="48" fillId="0" borderId="41" xfId="3" applyFont="1" applyBorder="1" applyAlignment="1">
      <alignment horizontal="left" vertical="center" wrapText="1"/>
    </xf>
    <xf numFmtId="0" fontId="47" fillId="0" borderId="46" xfId="3" applyFont="1" applyBorder="1" applyAlignment="1">
      <alignment horizontal="left" vertical="center" wrapText="1"/>
    </xf>
    <xf numFmtId="0" fontId="47" fillId="0" borderId="29" xfId="3" applyFont="1" applyBorder="1" applyAlignment="1">
      <alignment horizontal="left" vertical="center" wrapText="1"/>
    </xf>
    <xf numFmtId="0" fontId="25" fillId="0" borderId="46" xfId="3" applyBorder="1" applyAlignment="1">
      <alignment horizontal="left" vertical="center" wrapText="1"/>
    </xf>
    <xf numFmtId="0" fontId="25" fillId="0" borderId="29" xfId="3" applyBorder="1" applyAlignment="1">
      <alignment horizontal="left" vertical="center" wrapText="1"/>
    </xf>
    <xf numFmtId="0" fontId="43" fillId="0" borderId="41" xfId="0" applyFont="1" applyBorder="1" applyAlignment="1">
      <alignment vertical="center" wrapText="1"/>
    </xf>
    <xf numFmtId="0" fontId="43" fillId="0" borderId="46" xfId="0" applyFont="1" applyBorder="1" applyAlignment="1">
      <alignment vertical="center" wrapText="1"/>
    </xf>
    <xf numFmtId="0" fontId="43" fillId="0" borderId="29" xfId="0" applyFont="1" applyBorder="1" applyAlignment="1">
      <alignment vertical="center" wrapText="1"/>
    </xf>
    <xf numFmtId="0" fontId="38" fillId="0" borderId="1" xfId="0" applyFont="1" applyBorder="1" applyAlignment="1">
      <alignment horizontal="center" vertical="center" wrapText="1"/>
    </xf>
    <xf numFmtId="0" fontId="45" fillId="0" borderId="41"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57" xfId="0" applyFont="1" applyBorder="1" applyAlignment="1">
      <alignment horizontal="center" vertical="center" wrapText="1"/>
    </xf>
    <xf numFmtId="0" fontId="43" fillId="0" borderId="53" xfId="0" applyFont="1" applyBorder="1" applyAlignment="1">
      <alignment vertical="center" wrapText="1"/>
    </xf>
    <xf numFmtId="0" fontId="40" fillId="0" borderId="53" xfId="0" applyFont="1" applyBorder="1" applyAlignment="1">
      <alignment vertical="center" wrapText="1"/>
    </xf>
    <xf numFmtId="0" fontId="40" fillId="0" borderId="46" xfId="0" applyFont="1" applyBorder="1" applyAlignment="1">
      <alignment vertical="center" wrapText="1"/>
    </xf>
    <xf numFmtId="0" fontId="40" fillId="0" borderId="29" xfId="0" applyFont="1" applyBorder="1" applyAlignment="1">
      <alignment vertical="center" wrapText="1"/>
    </xf>
    <xf numFmtId="0" fontId="40" fillId="0" borderId="23" xfId="0" applyFont="1" applyBorder="1" applyAlignment="1">
      <alignment vertical="center" wrapText="1"/>
    </xf>
    <xf numFmtId="0" fontId="45" fillId="9" borderId="23" xfId="0" applyFont="1" applyFill="1" applyBorder="1" applyAlignment="1">
      <alignment horizontal="center" vertical="center" wrapText="1"/>
    </xf>
    <xf numFmtId="0" fontId="45" fillId="9" borderId="24" xfId="0" applyFont="1" applyFill="1" applyBorder="1" applyAlignment="1">
      <alignment horizontal="center" vertical="center" wrapText="1"/>
    </xf>
    <xf numFmtId="0" fontId="45" fillId="0" borderId="29" xfId="0" applyFont="1" applyBorder="1" applyAlignment="1">
      <alignment horizontal="center" vertical="center"/>
    </xf>
    <xf numFmtId="0" fontId="45" fillId="0" borderId="1" xfId="0" applyFont="1" applyBorder="1" applyAlignment="1">
      <alignment horizontal="center" vertical="center"/>
    </xf>
    <xf numFmtId="0" fontId="5" fillId="0" borderId="9" xfId="0" applyFont="1" applyBorder="1" applyAlignment="1">
      <alignment horizontal="center" vertical="center" wrapText="1"/>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0"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18" xfId="0" applyFont="1" applyBorder="1" applyAlignment="1">
      <alignment horizontal="left" vertical="center"/>
    </xf>
    <xf numFmtId="49" fontId="17" fillId="0" borderId="18" xfId="0" applyNumberFormat="1" applyFont="1" applyBorder="1" applyAlignment="1">
      <alignment horizontal="center" vertical="center"/>
    </xf>
    <xf numFmtId="0" fontId="17" fillId="0" borderId="18" xfId="0" applyFont="1" applyBorder="1" applyAlignment="1">
      <alignment horizontal="center" vertical="center"/>
    </xf>
    <xf numFmtId="0" fontId="17" fillId="0" borderId="19" xfId="0" applyFont="1" applyBorder="1" applyAlignment="1">
      <alignment horizontal="center" vertical="center"/>
    </xf>
    <xf numFmtId="0" fontId="5" fillId="0" borderId="17" xfId="0" applyFont="1" applyBorder="1" applyAlignment="1">
      <alignment horizontal="center" vertical="center"/>
    </xf>
    <xf numFmtId="0" fontId="17" fillId="0" borderId="18" xfId="0" applyFont="1" applyBorder="1" applyAlignment="1">
      <alignment horizontal="center" vertical="center" shrinkToFit="1"/>
    </xf>
    <xf numFmtId="0" fontId="17" fillId="0" borderId="19" xfId="0" applyFont="1" applyBorder="1" applyAlignment="1">
      <alignment horizontal="center" vertical="center" shrinkToFit="1"/>
    </xf>
    <xf numFmtId="0" fontId="17" fillId="0" borderId="18" xfId="0" applyFont="1" applyBorder="1" applyAlignment="1">
      <alignment horizontal="left" vertical="center" shrinkToFit="1"/>
    </xf>
    <xf numFmtId="0" fontId="17" fillId="0" borderId="19" xfId="0" applyFont="1" applyBorder="1" applyAlignment="1">
      <alignment horizontal="left" vertical="center" shrinkToFit="1"/>
    </xf>
    <xf numFmtId="0" fontId="17" fillId="0" borderId="23" xfId="0" applyFont="1" applyBorder="1" applyAlignment="1">
      <alignment horizontal="center" vertical="center"/>
    </xf>
    <xf numFmtId="0" fontId="17" fillId="0" borderId="32"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7" xfId="0" applyFont="1" applyBorder="1" applyAlignment="1">
      <alignment horizontal="left" vertical="center"/>
    </xf>
    <xf numFmtId="0" fontId="17" fillId="0" borderId="22" xfId="0" applyFont="1" applyBorder="1" applyAlignment="1">
      <alignment horizontal="center" vertical="center"/>
    </xf>
    <xf numFmtId="0" fontId="17" fillId="0" borderId="33" xfId="0" applyFont="1" applyBorder="1" applyAlignment="1">
      <alignment horizontal="center" vertical="center"/>
    </xf>
    <xf numFmtId="0" fontId="17" fillId="0" borderId="0" xfId="0" applyFont="1" applyAlignment="1">
      <alignment horizontal="left" vertical="center" wrapText="1"/>
    </xf>
    <xf numFmtId="38" fontId="17" fillId="0" borderId="0" xfId="0" applyNumberFormat="1" applyFont="1" applyAlignment="1">
      <alignment horizontal="center" vertical="center"/>
    </xf>
    <xf numFmtId="0" fontId="17" fillId="0" borderId="0" xfId="0" applyFont="1" applyAlignment="1">
      <alignment horizontal="center" vertical="center"/>
    </xf>
    <xf numFmtId="179" fontId="17" fillId="0" borderId="0" xfId="0" applyNumberFormat="1" applyFont="1" applyAlignment="1">
      <alignment horizontal="center" vertical="center"/>
    </xf>
    <xf numFmtId="0" fontId="17" fillId="0" borderId="0" xfId="0" applyFont="1" applyAlignment="1">
      <alignment horizontal="left" vertical="center" shrinkToFit="1"/>
    </xf>
    <xf numFmtId="38" fontId="17" fillId="0" borderId="0" xfId="1" applyFont="1" applyAlignment="1">
      <alignment horizontal="center" vertical="center" shrinkToFit="1"/>
    </xf>
    <xf numFmtId="49" fontId="17" fillId="0" borderId="0" xfId="0" applyNumberFormat="1" applyFont="1" applyBorder="1" applyAlignment="1">
      <alignment horizontal="left" vertical="center"/>
    </xf>
    <xf numFmtId="0" fontId="17" fillId="0" borderId="0" xfId="0" applyFont="1" applyBorder="1" applyAlignment="1">
      <alignment horizontal="center" vertical="center" shrinkToFit="1"/>
    </xf>
    <xf numFmtId="0" fontId="17" fillId="0" borderId="0" xfId="0" applyFont="1" applyAlignment="1">
      <alignment horizontal="center" vertical="center" shrinkToFit="1"/>
    </xf>
    <xf numFmtId="0" fontId="17" fillId="0" borderId="0" xfId="0" applyFont="1" applyBorder="1" applyAlignment="1">
      <alignment horizontal="center" vertical="center" wrapText="1"/>
    </xf>
    <xf numFmtId="0" fontId="17" fillId="0" borderId="0" xfId="0" applyFont="1" applyBorder="1" applyAlignment="1">
      <alignment horizontal="center" vertical="center"/>
    </xf>
    <xf numFmtId="49" fontId="17" fillId="0" borderId="0" xfId="0" applyNumberFormat="1" applyFont="1" applyBorder="1" applyAlignment="1">
      <alignment horizontal="center" vertical="center" shrinkToFit="1"/>
    </xf>
    <xf numFmtId="0" fontId="17" fillId="0" borderId="0" xfId="0" applyFont="1" applyBorder="1" applyAlignment="1">
      <alignment horizontal="left" vertical="center"/>
    </xf>
    <xf numFmtId="0" fontId="17" fillId="0" borderId="0" xfId="0" applyFont="1" applyAlignment="1">
      <alignment horizontal="left" vertical="center"/>
    </xf>
    <xf numFmtId="49" fontId="17" fillId="0" borderId="1" xfId="0" applyNumberFormat="1" applyFont="1" applyBorder="1" applyAlignment="1">
      <alignment horizontal="center" vertical="center" shrinkToFit="1"/>
    </xf>
    <xf numFmtId="0" fontId="17" fillId="0" borderId="1" xfId="0" applyFont="1" applyBorder="1" applyAlignment="1">
      <alignment horizontal="center" vertical="center"/>
    </xf>
    <xf numFmtId="0" fontId="17" fillId="0" borderId="0" xfId="0" applyNumberFormat="1" applyFont="1" applyAlignment="1">
      <alignment horizontal="right" vertical="center" shrinkToFit="1"/>
    </xf>
    <xf numFmtId="0" fontId="19" fillId="0" borderId="0" xfId="0" applyFont="1" applyAlignment="1">
      <alignment horizontal="left"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26" fillId="0" borderId="10" xfId="0" applyFont="1" applyBorder="1" applyAlignment="1">
      <alignment horizontal="center" vertical="center" shrinkToFit="1"/>
    </xf>
    <xf numFmtId="0" fontId="26" fillId="0" borderId="11" xfId="0" applyFont="1" applyBorder="1" applyAlignment="1">
      <alignment horizontal="center" vertical="center" shrinkToFit="1"/>
    </xf>
    <xf numFmtId="0" fontId="26" fillId="0" borderId="0" xfId="0" applyFont="1" applyBorder="1" applyAlignment="1">
      <alignment horizontal="center" vertical="center" shrinkToFit="1"/>
    </xf>
    <xf numFmtId="0" fontId="26" fillId="0" borderId="13" xfId="0" applyFont="1" applyBorder="1" applyAlignment="1">
      <alignment horizontal="center" vertical="center" shrinkToFit="1"/>
    </xf>
    <xf numFmtId="0" fontId="8" fillId="0" borderId="0" xfId="0" applyFont="1" applyBorder="1" applyAlignment="1">
      <alignment horizontal="center" vertical="center" shrinkToFit="1"/>
    </xf>
    <xf numFmtId="0" fontId="8" fillId="0" borderId="13" xfId="0" applyFont="1" applyBorder="1" applyAlignment="1">
      <alignment horizontal="center" vertical="center" shrinkToFit="1"/>
    </xf>
    <xf numFmtId="0" fontId="3" fillId="0" borderId="15"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shrinkToFit="1"/>
    </xf>
    <xf numFmtId="0" fontId="3" fillId="0" borderId="24" xfId="0" applyFont="1" applyBorder="1" applyAlignment="1">
      <alignment horizontal="center" vertical="center"/>
    </xf>
    <xf numFmtId="38" fontId="3" fillId="0" borderId="1" xfId="1" applyFont="1" applyBorder="1" applyAlignment="1">
      <alignment horizontal="center" vertical="center"/>
    </xf>
    <xf numFmtId="38" fontId="3" fillId="0" borderId="24" xfId="1" applyFont="1" applyBorder="1" applyAlignment="1">
      <alignment horizontal="center" vertical="center"/>
    </xf>
    <xf numFmtId="0" fontId="3" fillId="0" borderId="34" xfId="0" applyFont="1" applyBorder="1" applyAlignment="1">
      <alignment horizontal="left" vertical="center"/>
    </xf>
    <xf numFmtId="0" fontId="3" fillId="0" borderId="35" xfId="0" applyFont="1" applyBorder="1" applyAlignment="1">
      <alignment horizontal="left" vertical="center"/>
    </xf>
    <xf numFmtId="0" fontId="3" fillId="0" borderId="40" xfId="0" applyFont="1" applyBorder="1" applyAlignment="1">
      <alignment horizontal="left" vertical="center"/>
    </xf>
    <xf numFmtId="0" fontId="3" fillId="0" borderId="37" xfId="0" applyFont="1" applyBorder="1" applyAlignment="1">
      <alignment horizontal="left" vertical="center"/>
    </xf>
    <xf numFmtId="0" fontId="3" fillId="0" borderId="18" xfId="0" applyFont="1" applyBorder="1" applyAlignment="1">
      <alignment horizontal="left" vertical="center"/>
    </xf>
    <xf numFmtId="0" fontId="3" fillId="0" borderId="19" xfId="0" applyFont="1" applyBorder="1" applyAlignment="1">
      <alignment horizontal="left" vertical="center"/>
    </xf>
    <xf numFmtId="38" fontId="19" fillId="0" borderId="35" xfId="1" applyFont="1" applyBorder="1" applyAlignment="1">
      <alignment horizontal="right" vertical="center" shrinkToFit="1"/>
    </xf>
    <xf numFmtId="38" fontId="19" fillId="0" borderId="18" xfId="1" applyFont="1" applyBorder="1" applyAlignment="1">
      <alignment horizontal="right" vertical="center" shrinkToFit="1"/>
    </xf>
    <xf numFmtId="0" fontId="3" fillId="0" borderId="35"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26" xfId="0" applyFont="1" applyBorder="1" applyAlignment="1">
      <alignment horizontal="left" vertical="center" wrapText="1"/>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27" xfId="0" applyFont="1" applyBorder="1" applyAlignment="1">
      <alignment horizontal="left" vertical="center"/>
    </xf>
    <xf numFmtId="0" fontId="3" fillId="0" borderId="0" xfId="0" applyFont="1" applyBorder="1" applyAlignment="1">
      <alignment horizontal="left" vertical="center"/>
    </xf>
    <xf numFmtId="0" fontId="3" fillId="0" borderId="13" xfId="0" applyFont="1" applyBorder="1" applyAlignment="1">
      <alignment horizontal="left" vertical="center"/>
    </xf>
    <xf numFmtId="0" fontId="3" fillId="0" borderId="39" xfId="0" applyFont="1" applyBorder="1" applyAlignment="1">
      <alignment horizontal="left" vertical="center"/>
    </xf>
    <xf numFmtId="0" fontId="3" fillId="0" borderId="15" xfId="0" applyFont="1" applyBorder="1" applyAlignment="1">
      <alignment horizontal="left" vertical="center"/>
    </xf>
    <xf numFmtId="0" fontId="3" fillId="0" borderId="16" xfId="0" applyFont="1" applyBorder="1" applyAlignment="1">
      <alignment horizontal="left" vertical="center"/>
    </xf>
    <xf numFmtId="38" fontId="19" fillId="0" borderId="9" xfId="1" applyFont="1" applyBorder="1" applyAlignment="1">
      <alignment horizontal="right" vertical="center" shrinkToFit="1"/>
    </xf>
    <xf numFmtId="38" fontId="19" fillId="0" borderId="10" xfId="1" applyFont="1" applyBorder="1" applyAlignment="1">
      <alignment horizontal="right" vertical="center" shrinkToFit="1"/>
    </xf>
    <xf numFmtId="38" fontId="19" fillId="0" borderId="12" xfId="1" applyFont="1" applyBorder="1" applyAlignment="1">
      <alignment horizontal="right" vertical="center" shrinkToFit="1"/>
    </xf>
    <xf numFmtId="38" fontId="19" fillId="0" borderId="0" xfId="1" applyFont="1" applyBorder="1" applyAlignment="1">
      <alignment horizontal="right" vertical="center" shrinkToFit="1"/>
    </xf>
    <xf numFmtId="38" fontId="19" fillId="0" borderId="14" xfId="1" applyFont="1" applyBorder="1" applyAlignment="1">
      <alignment horizontal="right" vertical="center" shrinkToFit="1"/>
    </xf>
    <xf numFmtId="38" fontId="19" fillId="0" borderId="15" xfId="1" applyFont="1" applyBorder="1" applyAlignment="1">
      <alignment horizontal="right" vertical="center" shrinkToFit="1"/>
    </xf>
    <xf numFmtId="0" fontId="3" fillId="0" borderId="30"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26" xfId="0" applyFont="1" applyBorder="1" applyAlignment="1">
      <alignment horizontal="left" vertical="center"/>
    </xf>
    <xf numFmtId="0" fontId="3" fillId="0" borderId="6"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38" fontId="19" fillId="0" borderId="4" xfId="1" applyFont="1" applyBorder="1" applyAlignment="1">
      <alignment horizontal="right" vertical="center" shrinkToFit="1"/>
    </xf>
    <xf numFmtId="0" fontId="3" fillId="0" borderId="4"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43"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38" fontId="19" fillId="0" borderId="7" xfId="1" applyFont="1" applyBorder="1" applyAlignment="1">
      <alignment horizontal="right" vertical="center" shrinkToFit="1"/>
    </xf>
    <xf numFmtId="38" fontId="19" fillId="0" borderId="2" xfId="1" applyFont="1" applyBorder="1" applyAlignment="1">
      <alignment horizontal="right" vertical="center" shrinkToFit="1"/>
    </xf>
    <xf numFmtId="38" fontId="19" fillId="0" borderId="8" xfId="1" applyFont="1" applyBorder="1" applyAlignment="1">
      <alignment horizontal="right" vertical="center" shrinkToFit="1"/>
    </xf>
    <xf numFmtId="0" fontId="3" fillId="0" borderId="2"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7" xfId="0" applyFont="1" applyBorder="1" applyAlignment="1">
      <alignment horizontal="left" vertical="center" wrapText="1"/>
    </xf>
    <xf numFmtId="0" fontId="3" fillId="0" borderId="0" xfId="0" applyFont="1" applyAlignment="1">
      <alignment horizontal="left" vertical="center"/>
    </xf>
    <xf numFmtId="0" fontId="3" fillId="0" borderId="0" xfId="0" applyFont="1" applyAlignment="1">
      <alignment horizontal="center" vertical="center"/>
    </xf>
    <xf numFmtId="179" fontId="3" fillId="0" borderId="0" xfId="0" applyNumberFormat="1" applyFont="1" applyBorder="1" applyAlignment="1">
      <alignment horizontal="center" vertical="center"/>
    </xf>
    <xf numFmtId="0" fontId="3" fillId="0" borderId="0" xfId="0" applyFont="1" applyAlignment="1">
      <alignment horizontal="center" vertical="center" shrinkToFit="1"/>
    </xf>
    <xf numFmtId="0" fontId="3" fillId="0" borderId="0" xfId="0" applyFont="1" applyAlignment="1">
      <alignment horizontal="left" vertical="center" shrinkToFit="1"/>
    </xf>
    <xf numFmtId="0" fontId="8" fillId="0" borderId="0" xfId="0" applyFont="1" applyBorder="1" applyAlignment="1">
      <alignment horizontal="center" vertical="center" wrapText="1"/>
    </xf>
    <xf numFmtId="49" fontId="3" fillId="0" borderId="0" xfId="0" applyNumberFormat="1" applyFont="1" applyAlignment="1">
      <alignment horizontal="center" vertical="center"/>
    </xf>
    <xf numFmtId="0" fontId="17" fillId="0" borderId="0" xfId="0" applyNumberFormat="1" applyFont="1" applyAlignment="1">
      <alignment horizontal="center" vertical="center" shrinkToFit="1"/>
    </xf>
    <xf numFmtId="0" fontId="17" fillId="0" borderId="0" xfId="0" applyNumberFormat="1" applyFont="1" applyAlignment="1">
      <alignment horizontal="center" vertical="center"/>
    </xf>
    <xf numFmtId="0" fontId="17" fillId="0" borderId="15" xfId="0" applyFont="1" applyBorder="1" applyAlignment="1">
      <alignment horizontal="center" vertical="center" shrinkToFit="1"/>
    </xf>
    <xf numFmtId="49" fontId="17" fillId="0" borderId="18" xfId="0" applyNumberFormat="1" applyFont="1" applyBorder="1" applyAlignment="1">
      <alignment horizontal="center" vertical="center" shrinkToFit="1"/>
    </xf>
    <xf numFmtId="0" fontId="32" fillId="0" borderId="0" xfId="0" applyFont="1" applyAlignment="1">
      <alignment horizontal="center" vertical="center" wrapText="1"/>
    </xf>
    <xf numFmtId="0" fontId="31" fillId="0" borderId="0" xfId="0" applyFont="1" applyAlignment="1">
      <alignment horizontal="center" vertical="center" wrapText="1"/>
    </xf>
    <xf numFmtId="0" fontId="31" fillId="0" borderId="0" xfId="0" applyFont="1">
      <alignment vertical="center"/>
    </xf>
    <xf numFmtId="0" fontId="31" fillId="0" borderId="44" xfId="0" applyFont="1" applyBorder="1" applyAlignment="1">
      <alignment horizontal="center" vertical="center" shrinkToFit="1"/>
    </xf>
    <xf numFmtId="0" fontId="31" fillId="0" borderId="45" xfId="0" applyFont="1" applyBorder="1" applyAlignment="1">
      <alignment horizontal="center" vertical="center" shrinkToFit="1"/>
    </xf>
  </cellXfs>
  <cellStyles count="4">
    <cellStyle name="桁区切り" xfId="1" builtinId="6"/>
    <cellStyle name="標準" xfId="0" builtinId="0"/>
    <cellStyle name="標準 2" xfId="2" xr:uid="{9CA5BD55-CB00-488B-87C5-90CAE7E1CFFB}"/>
    <cellStyle name="標準 2 2" xfId="3" xr:uid="{64238290-93DE-40ED-941A-49D4901C20FB}"/>
  </cellStyles>
  <dxfs count="94">
    <dxf>
      <font>
        <color theme="0"/>
      </font>
    </dxf>
    <dxf>
      <font>
        <color theme="0"/>
      </font>
    </dxf>
    <dxf>
      <font>
        <color theme="0"/>
      </font>
    </dxf>
    <dxf>
      <font>
        <color theme="0"/>
      </font>
    </dxf>
    <dxf>
      <font>
        <color theme="0"/>
      </font>
    </dxf>
    <dxf>
      <font>
        <color theme="0"/>
      </font>
      <fill>
        <patternFill patternType="none">
          <bgColor auto="1"/>
        </patternFill>
      </fill>
    </dxf>
    <dxf>
      <font>
        <b/>
        <i val="0"/>
        <color theme="0"/>
      </font>
      <fill>
        <patternFill patternType="solid">
          <bgColor theme="9"/>
        </patternFill>
      </fill>
    </dxf>
    <dxf>
      <font>
        <b/>
        <i val="0"/>
        <color theme="0"/>
      </font>
      <fill>
        <patternFill patternType="solid">
          <bgColor theme="9"/>
        </patternFill>
      </fill>
    </dxf>
    <dxf>
      <font>
        <color theme="0"/>
      </font>
      <fill>
        <patternFill>
          <bgColor theme="1" tint="0.34998626667073579"/>
        </patternFill>
      </fill>
    </dxf>
    <dxf>
      <fill>
        <patternFill>
          <bgColor theme="7" tint="0.79998168889431442"/>
        </patternFill>
      </fill>
    </dxf>
    <dxf>
      <fill>
        <patternFill>
          <bgColor theme="7" tint="0.79998168889431442"/>
        </patternFill>
      </fill>
    </dxf>
    <dxf>
      <fill>
        <patternFill patternType="none">
          <bgColor auto="1"/>
        </patternFill>
      </fill>
    </dxf>
    <dxf>
      <fill>
        <patternFill>
          <bgColor theme="7" tint="0.79998168889431442"/>
        </patternFill>
      </fill>
    </dxf>
    <dxf>
      <fill>
        <patternFill>
          <bgColor theme="1"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none">
          <bgColor auto="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1" tint="0.34998626667073579"/>
        </patternFill>
      </fill>
    </dxf>
    <dxf>
      <fill>
        <patternFill>
          <bgColor theme="7" tint="0.79998168889431442"/>
        </patternFill>
      </fill>
    </dxf>
    <dxf>
      <fill>
        <patternFill patternType="none">
          <bgColor auto="1"/>
        </patternFill>
      </fill>
    </dxf>
    <dxf>
      <fill>
        <patternFill patternType="none">
          <bgColor auto="1"/>
        </patternFill>
      </fill>
    </dxf>
    <dxf>
      <fill>
        <patternFill>
          <bgColor theme="7" tint="0.79998168889431442"/>
        </patternFill>
      </fill>
    </dxf>
    <dxf>
      <fill>
        <patternFill>
          <bgColor theme="1" tint="0.34998626667073579"/>
        </patternFill>
      </fill>
    </dxf>
    <dxf>
      <fill>
        <patternFill patternType="none">
          <bgColor auto="1"/>
        </patternFill>
      </fill>
    </dxf>
    <dxf>
      <fill>
        <patternFill>
          <bgColor theme="7" tint="0.79998168889431442"/>
        </patternFill>
      </fill>
    </dxf>
    <dxf>
      <fill>
        <patternFill>
          <bgColor theme="1" tint="0.34998626667073579"/>
        </patternFill>
      </fill>
    </dxf>
    <dxf>
      <fill>
        <patternFill>
          <bgColor theme="7" tint="0.79998168889431442"/>
        </patternFill>
      </fill>
    </dxf>
    <dxf>
      <fill>
        <patternFill patternType="none">
          <bgColor auto="1"/>
        </patternFill>
      </fill>
    </dxf>
    <dxf>
      <fill>
        <patternFill>
          <bgColor theme="1" tint="0.34998626667073579"/>
        </patternFill>
      </fill>
    </dxf>
    <dxf>
      <fill>
        <patternFill>
          <bgColor theme="1" tint="0.34998626667073579"/>
        </patternFill>
      </fill>
    </dxf>
    <dxf>
      <fill>
        <patternFill>
          <bgColor theme="7" tint="0.79998168889431442"/>
        </patternFill>
      </fill>
    </dxf>
    <dxf>
      <fill>
        <patternFill patternType="none">
          <bgColor auto="1"/>
        </patternFill>
      </fill>
    </dxf>
    <dxf>
      <fill>
        <patternFill patternType="none">
          <bgColor auto="1"/>
        </patternFill>
      </fill>
    </dxf>
    <dxf>
      <fill>
        <patternFill patternType="solid">
          <bgColor theme="7" tint="0.79998168889431442"/>
        </patternFill>
      </fill>
    </dxf>
    <dxf>
      <fill>
        <patternFill>
          <bgColor theme="1" tint="0.34998626667073579"/>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i val="0"/>
        <color theme="0"/>
      </font>
      <fill>
        <patternFill>
          <bgColor rgb="FFFF00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none">
          <bgColor auto="1"/>
        </patternFill>
      </fill>
    </dxf>
    <dxf>
      <fill>
        <patternFill>
          <bgColor theme="7" tint="0.79998168889431442"/>
        </patternFill>
      </fill>
    </dxf>
    <dxf>
      <fill>
        <patternFill>
          <bgColor theme="1" tint="0.34998626667073579"/>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0"/>
      </font>
      <fill>
        <patternFill>
          <bgColor theme="1" tint="0.34998626667073579"/>
        </patternFill>
      </fill>
    </dxf>
    <dxf>
      <font>
        <b/>
        <i val="0"/>
        <color theme="0"/>
      </font>
      <fill>
        <patternFill patternType="solid">
          <bgColor theme="9"/>
        </patternFill>
      </fill>
    </dxf>
    <dxf>
      <fill>
        <patternFill patternType="none">
          <bgColor auto="1"/>
        </patternFill>
      </fill>
    </dxf>
    <dxf>
      <font>
        <b val="0"/>
        <i val="0"/>
        <color auto="1"/>
      </font>
      <fill>
        <patternFill patternType="none">
          <bgColor auto="1"/>
        </patternFill>
      </fill>
    </dxf>
    <dxf>
      <fill>
        <patternFill>
          <bgColor theme="9" tint="0.79998168889431442"/>
        </patternFill>
      </fill>
    </dxf>
    <dxf>
      <font>
        <b/>
        <i val="0"/>
        <color theme="0"/>
      </font>
      <fill>
        <patternFill patternType="solid">
          <bgColor theme="9"/>
        </patternFill>
      </fill>
    </dxf>
    <dxf>
      <fill>
        <patternFill patternType="none">
          <bgColor auto="1"/>
        </patternFill>
      </fill>
    </dxf>
    <dxf>
      <fill>
        <patternFill patternType="none">
          <bgColor auto="1"/>
        </patternFill>
      </fill>
    </dxf>
    <dxf>
      <fill>
        <patternFill patternType="none">
          <bgColor auto="1"/>
        </patternFill>
      </fill>
    </dxf>
    <dxf>
      <fill>
        <patternFill>
          <bgColor theme="1" tint="0.34998626667073579"/>
        </patternFill>
      </fill>
    </dxf>
    <dxf>
      <fill>
        <patternFill>
          <bgColor theme="1" tint="0.34998626667073579"/>
        </patternFill>
      </fill>
    </dxf>
    <dxf>
      <fill>
        <patternFill patternType="none">
          <bgColor auto="1"/>
        </patternFill>
      </fill>
    </dxf>
    <dxf>
      <fill>
        <patternFill>
          <bgColor theme="1" tint="0.34998626667073579"/>
        </patternFill>
      </fill>
    </dxf>
    <dxf>
      <font>
        <b/>
        <i val="0"/>
        <color theme="0"/>
      </font>
      <fill>
        <patternFill patternType="solid">
          <bgColor theme="9"/>
        </patternFill>
      </fill>
    </dxf>
    <dxf>
      <fill>
        <patternFill>
          <bgColor theme="9" tint="0.79998168889431442"/>
        </patternFill>
      </fill>
    </dxf>
    <dxf>
      <font>
        <b/>
        <i val="0"/>
        <color theme="0"/>
      </font>
      <fill>
        <patternFill patternType="solid">
          <bgColor theme="9"/>
        </patternFill>
      </fill>
    </dxf>
    <dxf>
      <font>
        <b/>
        <i val="0"/>
        <color theme="0"/>
      </font>
      <fill>
        <patternFill patternType="solid">
          <bgColor theme="9"/>
        </patternFill>
      </fill>
    </dxf>
    <dxf>
      <font>
        <b/>
        <i val="0"/>
        <color theme="0"/>
      </font>
      <fill>
        <patternFill patternType="solid">
          <bgColor theme="9"/>
        </patternFill>
      </fill>
    </dxf>
  </dxfs>
  <tableStyles count="0" defaultTableStyle="TableStyleMedium2" defaultPivotStyle="PivotStyleLight16"/>
  <colors>
    <mruColors>
      <color rgb="FFFF99CC"/>
      <color rgb="FFFFCCFF"/>
      <color rgb="FFFCAEDC"/>
      <color rgb="FFF070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84</xdr:row>
      <xdr:rowOff>133211</xdr:rowOff>
    </xdr:from>
    <xdr:to>
      <xdr:col>13</xdr:col>
      <xdr:colOff>314325</xdr:colOff>
      <xdr:row>103</xdr:row>
      <xdr:rowOff>169108</xdr:rowOff>
    </xdr:to>
    <xdr:pic>
      <xdr:nvPicPr>
        <xdr:cNvPr id="3" name="図 2">
          <a:extLst>
            <a:ext uri="{FF2B5EF4-FFF2-40B4-BE49-F238E27FC236}">
              <a16:creationId xmlns:a16="http://schemas.microsoft.com/office/drawing/2014/main" id="{85D51AA8-E86D-4EEC-9B05-D84EB41DD4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26603186"/>
          <a:ext cx="8496300" cy="60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33</xdr:col>
      <xdr:colOff>19049</xdr:colOff>
      <xdr:row>1</xdr:row>
      <xdr:rowOff>19050</xdr:rowOff>
    </xdr:from>
    <xdr:to>
      <xdr:col>47</xdr:col>
      <xdr:colOff>638174</xdr:colOff>
      <xdr:row>6</xdr:row>
      <xdr:rowOff>57150</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6619874" y="180975"/>
          <a:ext cx="5362575" cy="1019175"/>
        </a:xfrm>
        <a:prstGeom prst="roundRect">
          <a:avLst/>
        </a:prstGeom>
        <a:solidFill>
          <a:schemeClr val="bg1"/>
        </a:solidFill>
        <a:ln w="28575">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ln>
                <a:solidFill>
                  <a:sysClr val="windowText" lastClr="000000"/>
                </a:solidFill>
              </a:ln>
              <a:solidFill>
                <a:sysClr val="windowText" lastClr="000000"/>
              </a:solidFill>
            </a:rPr>
            <a:t>様式第１（その９）は、令和</a:t>
          </a:r>
          <a:r>
            <a:rPr kumimoji="1" lang="en-US" altLang="ja-JP" sz="1800">
              <a:ln>
                <a:solidFill>
                  <a:sysClr val="windowText" lastClr="000000"/>
                </a:solidFill>
              </a:ln>
              <a:solidFill>
                <a:sysClr val="windowText" lastClr="000000"/>
              </a:solidFill>
            </a:rPr>
            <a:t>3</a:t>
          </a:r>
          <a:r>
            <a:rPr kumimoji="1" lang="ja-JP" altLang="en-US" sz="1800">
              <a:ln>
                <a:solidFill>
                  <a:sysClr val="windowText" lastClr="000000"/>
                </a:solidFill>
              </a:ln>
              <a:solidFill>
                <a:sysClr val="windowText" lastClr="000000"/>
              </a:solidFill>
            </a:rPr>
            <a:t>年度</a:t>
          </a:r>
          <a:r>
            <a:rPr kumimoji="1" lang="en-US" altLang="ja-JP" sz="1800">
              <a:ln>
                <a:solidFill>
                  <a:sysClr val="windowText" lastClr="000000"/>
                </a:solidFill>
              </a:ln>
              <a:solidFill>
                <a:sysClr val="windowText" lastClr="000000"/>
              </a:solidFill>
            </a:rPr>
            <a:t>CO2</a:t>
          </a:r>
          <a:r>
            <a:rPr kumimoji="1" lang="ja-JP" altLang="en-US" sz="1800">
              <a:ln>
                <a:solidFill>
                  <a:sysClr val="windowText" lastClr="000000"/>
                </a:solidFill>
              </a:ln>
              <a:solidFill>
                <a:sysClr val="windowText" lastClr="000000"/>
              </a:solidFill>
            </a:rPr>
            <a:t>排出量が</a:t>
          </a:r>
          <a:r>
            <a:rPr kumimoji="1" lang="en-US" altLang="ja-JP" sz="1800">
              <a:ln>
                <a:solidFill>
                  <a:sysClr val="windowText" lastClr="000000"/>
                </a:solidFill>
              </a:ln>
              <a:solidFill>
                <a:sysClr val="windowText" lastClr="000000"/>
              </a:solidFill>
            </a:rPr>
            <a:t>20</a:t>
          </a:r>
          <a:r>
            <a:rPr kumimoji="1" lang="ja-JP" altLang="en-US" sz="1800">
              <a:ln>
                <a:solidFill>
                  <a:sysClr val="windowText" lastClr="000000"/>
                </a:solidFill>
              </a:ln>
              <a:solidFill>
                <a:sysClr val="windowText" lastClr="000000"/>
              </a:solidFill>
            </a:rPr>
            <a:t>万ｔ以上の事業者のみ提出が必要となります。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402166</xdr:colOff>
      <xdr:row>3</xdr:row>
      <xdr:rowOff>126999</xdr:rowOff>
    </xdr:from>
    <xdr:to>
      <xdr:col>33</xdr:col>
      <xdr:colOff>116417</xdr:colOff>
      <xdr:row>7</xdr:row>
      <xdr:rowOff>31750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7126816" y="869949"/>
          <a:ext cx="3143251" cy="857251"/>
        </a:xfrm>
        <a:prstGeom prst="wedgeRectCallout">
          <a:avLst>
            <a:gd name="adj1" fmla="val -82619"/>
            <a:gd name="adj2" fmla="val -73056"/>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委任状の日付は、申請書類（申請書や補助金を活用したリース契約書・覚書締結日）以前であることをご確認ください。</a:t>
          </a:r>
        </a:p>
      </xdr:txBody>
    </xdr:sp>
    <xdr:clientData/>
  </xdr:twoCellAnchor>
  <xdr:twoCellAnchor>
    <xdr:from>
      <xdr:col>28</xdr:col>
      <xdr:colOff>433917</xdr:colOff>
      <xdr:row>8</xdr:row>
      <xdr:rowOff>317502</xdr:rowOff>
    </xdr:from>
    <xdr:to>
      <xdr:col>29</xdr:col>
      <xdr:colOff>624416</xdr:colOff>
      <xdr:row>9</xdr:row>
      <xdr:rowOff>296334</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7158567" y="2517777"/>
          <a:ext cx="876299" cy="493182"/>
        </a:xfrm>
        <a:prstGeom prst="wedgeRectCallout">
          <a:avLst>
            <a:gd name="adj1" fmla="val -166956"/>
            <a:gd name="adj2" fmla="val -97194"/>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代表者</a:t>
          </a:r>
        </a:p>
      </xdr:txBody>
    </xdr:sp>
    <xdr:clientData/>
  </xdr:twoCellAnchor>
  <xdr:twoCellAnchor>
    <xdr:from>
      <xdr:col>28</xdr:col>
      <xdr:colOff>433917</xdr:colOff>
      <xdr:row>13</xdr:row>
      <xdr:rowOff>21165</xdr:rowOff>
    </xdr:from>
    <xdr:to>
      <xdr:col>29</xdr:col>
      <xdr:colOff>624416</xdr:colOff>
      <xdr:row>13</xdr:row>
      <xdr:rowOff>486832</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7158567" y="4107390"/>
          <a:ext cx="876299" cy="465667"/>
        </a:xfrm>
        <a:prstGeom prst="wedgeRectCallout">
          <a:avLst>
            <a:gd name="adj1" fmla="val -166956"/>
            <a:gd name="adj2" fmla="val -97194"/>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申請者</a:t>
          </a:r>
        </a:p>
      </xdr:txBody>
    </xdr:sp>
    <xdr:clientData/>
  </xdr:twoCellAnchor>
  <xdr:twoCellAnchor>
    <xdr:from>
      <xdr:col>27</xdr:col>
      <xdr:colOff>571500</xdr:colOff>
      <xdr:row>0</xdr:row>
      <xdr:rowOff>84667</xdr:rowOff>
    </xdr:from>
    <xdr:to>
      <xdr:col>33</xdr:col>
      <xdr:colOff>497417</xdr:colOff>
      <xdr:row>2</xdr:row>
      <xdr:rowOff>31750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6610350" y="84667"/>
          <a:ext cx="4040717" cy="45190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申請が代表者申請でない場合、必ず添付してください。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C22E9-DF30-43EB-B461-EA1E4B8B6CC0}">
  <dimension ref="A1:BF670"/>
  <sheetViews>
    <sheetView showGridLines="0" tabSelected="1" view="pageBreakPreview" zoomScaleNormal="100" zoomScaleSheetLayoutView="100" workbookViewId="0">
      <pane ySplit="6" topLeftCell="A7" activePane="bottomLeft" state="frozen"/>
      <selection pane="bottomLeft" activeCell="D8" sqref="D8:R8"/>
    </sheetView>
  </sheetViews>
  <sheetFormatPr defaultColWidth="9" defaultRowHeight="18.75"/>
  <cols>
    <col min="1" max="3" width="10.625" style="59" customWidth="1"/>
    <col min="4" max="18" width="7.625" style="59" customWidth="1"/>
    <col min="19" max="20" width="9" style="58"/>
    <col min="21" max="21" width="10.5" style="58" bestFit="1" customWidth="1"/>
    <col min="22" max="32" width="9" style="58"/>
    <col min="33" max="33" width="22.5" style="58" customWidth="1"/>
    <col min="34" max="39" width="9" style="58"/>
    <col min="40" max="40" width="5.125" style="58" customWidth="1"/>
    <col min="41" max="41" width="18.5" style="58" customWidth="1"/>
    <col min="42" max="47" width="9" style="58"/>
    <col min="48" max="48" width="4.625" style="58" customWidth="1"/>
    <col min="49" max="49" width="41" style="58" bestFit="1" customWidth="1"/>
    <col min="50" max="50" width="9.875" style="58" customWidth="1"/>
    <col min="51" max="54" width="9" style="58"/>
    <col min="55" max="55" width="20" style="58" bestFit="1" customWidth="1"/>
    <col min="56" max="16384" width="9" style="58"/>
  </cols>
  <sheetData>
    <row r="1" spans="1:58" ht="55.5" customHeight="1">
      <c r="A1" s="54" t="s">
        <v>125</v>
      </c>
      <c r="B1" s="55"/>
      <c r="C1" s="55"/>
      <c r="D1" s="55"/>
      <c r="E1" s="55"/>
      <c r="F1" s="55"/>
      <c r="G1" s="56" t="s">
        <v>172</v>
      </c>
      <c r="H1" s="55"/>
      <c r="I1" s="55"/>
      <c r="J1" s="57"/>
      <c r="K1" s="55"/>
      <c r="L1" s="55"/>
      <c r="M1" s="55"/>
      <c r="N1" s="55"/>
      <c r="O1" s="55"/>
      <c r="P1" s="55"/>
      <c r="Q1" s="55"/>
      <c r="R1" s="55"/>
      <c r="S1" s="55"/>
      <c r="T1" s="55"/>
      <c r="U1" s="55"/>
      <c r="V1" s="55"/>
      <c r="W1" s="55"/>
      <c r="X1" s="117" t="s">
        <v>1611</v>
      </c>
      <c r="AG1" s="62" t="s">
        <v>144</v>
      </c>
      <c r="AH1" s="62" t="s">
        <v>151</v>
      </c>
    </row>
    <row r="2" spans="1:58">
      <c r="A2" s="58"/>
      <c r="B2" s="58" t="s">
        <v>129</v>
      </c>
      <c r="C2" s="58"/>
      <c r="D2" s="58"/>
      <c r="E2" s="58"/>
      <c r="F2" s="58"/>
      <c r="G2" s="58"/>
      <c r="H2" s="58"/>
      <c r="I2" s="58"/>
      <c r="J2" s="58"/>
      <c r="K2" s="58"/>
      <c r="L2" s="58"/>
      <c r="M2" s="58"/>
      <c r="N2" s="58"/>
      <c r="O2" s="58"/>
      <c r="P2" s="58"/>
      <c r="Q2" s="58"/>
      <c r="R2" s="58"/>
      <c r="AE2" s="62" t="s">
        <v>145</v>
      </c>
      <c r="AG2" s="62" t="s">
        <v>145</v>
      </c>
      <c r="AH2" s="62">
        <v>2</v>
      </c>
    </row>
    <row r="3" spans="1:58">
      <c r="A3" s="58"/>
      <c r="B3" s="61" t="s">
        <v>188</v>
      </c>
      <c r="C3" s="58"/>
      <c r="D3" s="58"/>
      <c r="E3" s="58"/>
      <c r="F3" s="58"/>
      <c r="G3" s="58"/>
      <c r="H3" s="58"/>
      <c r="I3" s="58"/>
      <c r="J3" s="58"/>
      <c r="K3" s="58"/>
      <c r="L3" s="58"/>
      <c r="M3" s="58"/>
      <c r="N3" s="58"/>
      <c r="O3" s="58"/>
      <c r="P3" s="58"/>
      <c r="Q3" s="58"/>
      <c r="R3" s="58"/>
      <c r="AE3" s="62" t="s">
        <v>146</v>
      </c>
      <c r="AG3" s="62" t="s">
        <v>146</v>
      </c>
      <c r="AH3" s="62">
        <v>2</v>
      </c>
    </row>
    <row r="4" spans="1:58">
      <c r="A4" s="58"/>
      <c r="B4" s="66" t="s">
        <v>126</v>
      </c>
      <c r="C4" s="58"/>
      <c r="D4" s="58"/>
      <c r="E4" s="58"/>
      <c r="F4" s="58"/>
      <c r="G4" s="58"/>
      <c r="H4" s="58"/>
      <c r="I4" s="58"/>
      <c r="J4" s="58"/>
      <c r="K4" s="58"/>
      <c r="L4" s="58"/>
      <c r="M4" s="58"/>
      <c r="N4" s="58"/>
      <c r="O4" s="58"/>
      <c r="P4" s="58"/>
      <c r="Q4" s="58"/>
      <c r="R4" s="58"/>
      <c r="AE4" s="62" t="s">
        <v>149</v>
      </c>
      <c r="AG4" s="62" t="s">
        <v>147</v>
      </c>
      <c r="AH4" s="62">
        <v>2</v>
      </c>
    </row>
    <row r="5" spans="1:58">
      <c r="A5" s="58"/>
      <c r="B5" s="58"/>
      <c r="C5" s="58"/>
      <c r="D5" s="32"/>
      <c r="E5" s="58" t="s">
        <v>60</v>
      </c>
      <c r="F5" s="58"/>
      <c r="G5" s="112"/>
      <c r="H5" s="58" t="s">
        <v>57</v>
      </c>
      <c r="I5" s="58"/>
      <c r="J5" s="58"/>
      <c r="K5" s="33"/>
      <c r="L5" s="58" t="s">
        <v>58</v>
      </c>
      <c r="M5" s="58"/>
      <c r="N5" s="58"/>
      <c r="O5" s="34"/>
      <c r="P5" s="58" t="s">
        <v>59</v>
      </c>
      <c r="R5" s="58"/>
      <c r="T5" s="67"/>
      <c r="U5" s="67"/>
      <c r="V5" s="67"/>
      <c r="AE5" s="62" t="s">
        <v>150</v>
      </c>
      <c r="AG5" s="62" t="s">
        <v>148</v>
      </c>
      <c r="AH5" s="62">
        <v>3</v>
      </c>
    </row>
    <row r="6" spans="1:58">
      <c r="A6" s="58"/>
      <c r="B6" s="58"/>
      <c r="C6" s="58"/>
      <c r="D6" s="58"/>
      <c r="E6" s="58"/>
      <c r="F6" s="58"/>
      <c r="G6" s="58"/>
      <c r="H6" s="58"/>
      <c r="I6" s="58"/>
      <c r="J6" s="58"/>
      <c r="K6" s="58"/>
      <c r="L6" s="58"/>
      <c r="M6" s="58"/>
      <c r="N6" s="58"/>
      <c r="O6" s="58"/>
      <c r="P6" s="58"/>
      <c r="Q6" s="58"/>
      <c r="R6" s="58"/>
      <c r="AG6" s="62" t="s">
        <v>149</v>
      </c>
      <c r="AH6" s="62"/>
    </row>
    <row r="7" spans="1:58">
      <c r="A7" s="58"/>
      <c r="B7" s="58"/>
      <c r="C7" s="58"/>
      <c r="D7" s="67"/>
      <c r="E7" s="58"/>
      <c r="F7" s="58"/>
      <c r="G7" s="67"/>
      <c r="H7" s="58"/>
      <c r="I7" s="58"/>
      <c r="J7" s="58"/>
      <c r="K7" s="67"/>
      <c r="L7" s="58"/>
      <c r="M7" s="58"/>
      <c r="N7" s="58"/>
      <c r="O7" s="67"/>
      <c r="P7" s="58"/>
      <c r="R7" s="58"/>
      <c r="AG7" s="62" t="s">
        <v>150</v>
      </c>
      <c r="AH7" s="62"/>
    </row>
    <row r="8" spans="1:58" ht="24.95" customHeight="1">
      <c r="A8" s="244" t="s">
        <v>128</v>
      </c>
      <c r="B8" s="244"/>
      <c r="C8" s="244"/>
      <c r="D8" s="293"/>
      <c r="E8" s="294"/>
      <c r="F8" s="294"/>
      <c r="G8" s="294"/>
      <c r="H8" s="294"/>
      <c r="I8" s="294"/>
      <c r="J8" s="294"/>
      <c r="K8" s="294"/>
      <c r="L8" s="294"/>
      <c r="M8" s="294"/>
      <c r="N8" s="294"/>
      <c r="O8" s="294"/>
      <c r="P8" s="294"/>
      <c r="Q8" s="294"/>
      <c r="R8" s="294"/>
    </row>
    <row r="9" spans="1:58" ht="24.95" customHeight="1">
      <c r="A9" s="298" t="s">
        <v>0</v>
      </c>
      <c r="B9" s="298"/>
      <c r="C9" s="298"/>
      <c r="D9" s="295"/>
      <c r="E9" s="295"/>
      <c r="F9" s="295"/>
      <c r="G9" s="295"/>
      <c r="H9" s="295"/>
      <c r="I9" s="295"/>
      <c r="J9" s="295"/>
      <c r="K9" s="295"/>
      <c r="L9" s="295"/>
      <c r="M9" s="295"/>
      <c r="N9" s="295"/>
      <c r="O9" s="295"/>
      <c r="P9" s="295"/>
      <c r="Q9" s="295"/>
      <c r="R9" s="295"/>
    </row>
    <row r="10" spans="1:58" ht="24.95" customHeight="1">
      <c r="A10" s="244" t="s">
        <v>1</v>
      </c>
      <c r="B10" s="244"/>
      <c r="C10" s="244"/>
      <c r="D10" s="296"/>
      <c r="E10" s="296"/>
      <c r="F10" s="296"/>
      <c r="G10" s="296"/>
      <c r="H10" s="296"/>
      <c r="I10" s="296"/>
      <c r="J10" s="296"/>
      <c r="K10" s="296"/>
      <c r="L10" s="296"/>
      <c r="M10" s="296"/>
      <c r="N10" s="296"/>
      <c r="O10" s="296"/>
      <c r="P10" s="296"/>
      <c r="Q10" s="296"/>
      <c r="R10" s="296"/>
    </row>
    <row r="11" spans="1:58" ht="24.95" customHeight="1">
      <c r="A11" s="244" t="s">
        <v>2</v>
      </c>
      <c r="B11" s="244"/>
      <c r="C11" s="244"/>
      <c r="D11" s="297"/>
      <c r="E11" s="297"/>
      <c r="F11" s="297"/>
      <c r="G11" s="297"/>
      <c r="H11" s="297"/>
      <c r="I11" s="297"/>
      <c r="J11" s="297"/>
      <c r="K11" s="297"/>
      <c r="L11" s="297"/>
      <c r="M11" s="297"/>
      <c r="N11" s="297"/>
      <c r="O11" s="297"/>
      <c r="P11" s="297"/>
      <c r="Q11" s="297"/>
      <c r="R11" s="297"/>
    </row>
    <row r="12" spans="1:58" ht="24.95" customHeight="1">
      <c r="A12" s="270" t="s">
        <v>127</v>
      </c>
      <c r="B12" s="271"/>
      <c r="C12" s="272"/>
      <c r="D12" s="299"/>
      <c r="E12" s="266"/>
      <c r="F12" s="266"/>
      <c r="G12" s="266"/>
      <c r="H12" s="266"/>
      <c r="I12" s="266"/>
      <c r="J12" s="266"/>
      <c r="K12" s="266"/>
      <c r="L12" s="266"/>
      <c r="M12" s="266"/>
      <c r="N12" s="266"/>
      <c r="O12" s="266"/>
      <c r="P12" s="266"/>
      <c r="Q12" s="266"/>
      <c r="R12" s="267"/>
      <c r="AG12" s="116"/>
      <c r="AH12" s="134" t="s">
        <v>1564</v>
      </c>
      <c r="AI12" s="135" t="s">
        <v>1565</v>
      </c>
      <c r="AJ12" s="136"/>
      <c r="AK12" s="136"/>
      <c r="AL12" s="136"/>
      <c r="AO12" s="116"/>
      <c r="AP12" s="134" t="s">
        <v>1599</v>
      </c>
      <c r="AQ12" s="190" t="s">
        <v>1600</v>
      </c>
      <c r="AR12" s="191"/>
      <c r="AS12" s="191"/>
      <c r="AT12" s="191"/>
      <c r="AW12" s="71"/>
      <c r="AX12" s="71" t="s">
        <v>154</v>
      </c>
      <c r="AY12" s="60" t="s">
        <v>1548</v>
      </c>
      <c r="AZ12" s="71"/>
      <c r="BC12"/>
      <c r="BD12" s="131" t="s">
        <v>155</v>
      </c>
      <c r="BE12" t="s">
        <v>1549</v>
      </c>
      <c r="BF12"/>
    </row>
    <row r="13" spans="1:58" ht="24.95" customHeight="1">
      <c r="A13" s="270" t="s">
        <v>169</v>
      </c>
      <c r="B13" s="271"/>
      <c r="C13" s="272"/>
      <c r="D13" s="68"/>
      <c r="E13" s="68"/>
      <c r="F13" s="68"/>
      <c r="G13" s="68"/>
      <c r="H13" s="68"/>
      <c r="I13" s="68"/>
      <c r="J13" s="68"/>
      <c r="K13" s="68"/>
      <c r="L13" s="68"/>
      <c r="M13" s="68"/>
      <c r="N13" s="68"/>
      <c r="O13" s="68"/>
      <c r="P13" s="68"/>
      <c r="Q13" s="68"/>
      <c r="R13" s="68"/>
      <c r="AG13" s="116"/>
      <c r="AH13" s="306" t="s">
        <v>1566</v>
      </c>
      <c r="AI13" s="119" t="s">
        <v>1567</v>
      </c>
      <c r="AJ13" s="306" t="s">
        <v>1568</v>
      </c>
      <c r="AK13" s="308" t="s">
        <v>1569</v>
      </c>
      <c r="AL13" s="308" t="s">
        <v>1570</v>
      </c>
      <c r="AO13" s="116"/>
      <c r="AP13" s="314" t="s">
        <v>1601</v>
      </c>
      <c r="AQ13" s="132" t="s">
        <v>1602</v>
      </c>
      <c r="AR13" s="314" t="s">
        <v>1603</v>
      </c>
      <c r="AS13" s="326" t="s">
        <v>1604</v>
      </c>
      <c r="AT13" s="326" t="s">
        <v>1605</v>
      </c>
      <c r="AW13" s="71"/>
      <c r="AX13" s="268" t="s">
        <v>1512</v>
      </c>
      <c r="AY13" s="268" t="s">
        <v>1511</v>
      </c>
      <c r="AZ13" s="268" t="s">
        <v>1510</v>
      </c>
      <c r="BA13" s="268" t="s">
        <v>1425</v>
      </c>
      <c r="BC13"/>
      <c r="BD13" s="268" t="s">
        <v>1512</v>
      </c>
      <c r="BE13" s="268" t="s">
        <v>1511</v>
      </c>
      <c r="BF13" s="268" t="s">
        <v>1425</v>
      </c>
    </row>
    <row r="14" spans="1:58" ht="24.95" customHeight="1" thickBot="1">
      <c r="A14" s="279" t="s">
        <v>170</v>
      </c>
      <c r="B14" s="280"/>
      <c r="C14" s="281"/>
      <c r="D14" s="300"/>
      <c r="E14" s="301"/>
      <c r="F14" s="301"/>
      <c r="G14" s="301"/>
      <c r="H14" s="301"/>
      <c r="I14" s="301"/>
      <c r="J14" s="301"/>
      <c r="K14" s="301"/>
      <c r="L14" s="301"/>
      <c r="M14" s="301"/>
      <c r="N14" s="301"/>
      <c r="O14" s="301"/>
      <c r="P14" s="301"/>
      <c r="Q14" s="301"/>
      <c r="R14" s="302"/>
      <c r="AG14" s="116"/>
      <c r="AH14" s="307"/>
      <c r="AI14" s="144" t="s">
        <v>1571</v>
      </c>
      <c r="AJ14" s="307"/>
      <c r="AK14" s="307"/>
      <c r="AL14" s="309"/>
      <c r="AO14" s="116"/>
      <c r="AP14" s="327"/>
      <c r="AQ14" s="196" t="s">
        <v>1606</v>
      </c>
      <c r="AR14" s="327"/>
      <c r="AS14" s="327"/>
      <c r="AT14" s="327"/>
      <c r="AW14" s="71"/>
      <c r="AX14" s="269" t="s">
        <v>1422</v>
      </c>
      <c r="AY14" s="269" t="s">
        <v>1423</v>
      </c>
      <c r="AZ14" s="269" t="s">
        <v>1424</v>
      </c>
      <c r="BA14" s="269"/>
      <c r="BC14"/>
      <c r="BD14" s="269" t="s">
        <v>1512</v>
      </c>
      <c r="BE14" s="269" t="s">
        <v>1511</v>
      </c>
      <c r="BF14" s="269" t="s">
        <v>1425</v>
      </c>
    </row>
    <row r="15" spans="1:58" ht="24.95" customHeight="1">
      <c r="A15" s="244" t="s">
        <v>171</v>
      </c>
      <c r="B15" s="244"/>
      <c r="C15" s="244"/>
      <c r="D15" s="277"/>
      <c r="E15" s="277"/>
      <c r="F15" s="277"/>
      <c r="G15" s="277"/>
      <c r="H15" s="277"/>
      <c r="I15" s="277"/>
      <c r="J15" s="277"/>
      <c r="K15" s="277"/>
      <c r="L15" s="277"/>
      <c r="M15" s="277"/>
      <c r="N15" s="277"/>
      <c r="O15" s="277"/>
      <c r="P15" s="277"/>
      <c r="Q15" s="277"/>
      <c r="R15" s="277"/>
      <c r="AG15" s="73" t="s">
        <v>951</v>
      </c>
      <c r="AH15" s="145" t="s">
        <v>285</v>
      </c>
      <c r="AI15" s="312" t="s">
        <v>286</v>
      </c>
      <c r="AJ15" s="146" t="s">
        <v>287</v>
      </c>
      <c r="AK15" s="147">
        <v>180</v>
      </c>
      <c r="AL15" s="148">
        <v>5000</v>
      </c>
      <c r="AO15" s="193" t="s">
        <v>267</v>
      </c>
      <c r="AP15" s="194" t="s">
        <v>973</v>
      </c>
      <c r="AQ15" s="328" t="s">
        <v>974</v>
      </c>
      <c r="AR15" s="199" t="s">
        <v>975</v>
      </c>
      <c r="AS15" s="200">
        <v>6</v>
      </c>
      <c r="AT15" s="201">
        <v>157</v>
      </c>
      <c r="AW15" s="72" t="s">
        <v>1514</v>
      </c>
      <c r="AX15" s="318" t="s">
        <v>1513</v>
      </c>
      <c r="AY15" s="128" t="s">
        <v>1426</v>
      </c>
      <c r="AZ15" s="127">
        <v>10</v>
      </c>
      <c r="BA15" s="129">
        <v>500</v>
      </c>
      <c r="BC15" s="74" t="s">
        <v>156</v>
      </c>
      <c r="BD15" s="316" t="s">
        <v>1537</v>
      </c>
      <c r="BE15" s="130" t="s">
        <v>1538</v>
      </c>
      <c r="BF15" s="129">
        <v>150</v>
      </c>
    </row>
    <row r="16" spans="1:58" ht="24.95" customHeight="1" thickBot="1">
      <c r="A16" s="285" t="s">
        <v>255</v>
      </c>
      <c r="B16" s="285"/>
      <c r="C16" s="285"/>
      <c r="D16" s="286"/>
      <c r="E16" s="287"/>
      <c r="F16" s="287"/>
      <c r="G16" s="287"/>
      <c r="H16" s="287"/>
      <c r="I16" s="287"/>
      <c r="J16" s="287"/>
      <c r="K16" s="287"/>
      <c r="L16" s="287"/>
      <c r="M16" s="287"/>
      <c r="N16" s="287"/>
      <c r="O16" s="287"/>
      <c r="P16" s="287"/>
      <c r="Q16" s="287"/>
      <c r="R16" s="288"/>
      <c r="AG16" s="73" t="s">
        <v>952</v>
      </c>
      <c r="AH16" s="149"/>
      <c r="AI16" s="310"/>
      <c r="AJ16" s="118" t="s">
        <v>289</v>
      </c>
      <c r="AK16" s="119">
        <v>180</v>
      </c>
      <c r="AL16" s="150">
        <v>5000</v>
      </c>
      <c r="AO16" s="141" t="s">
        <v>268</v>
      </c>
      <c r="AP16" s="195"/>
      <c r="AQ16" s="329"/>
      <c r="AR16" s="202" t="s">
        <v>976</v>
      </c>
      <c r="AS16" s="203">
        <v>6</v>
      </c>
      <c r="AT16" s="204">
        <v>139</v>
      </c>
      <c r="AW16" s="72" t="s">
        <v>1516</v>
      </c>
      <c r="AX16" s="319"/>
      <c r="AY16" s="128" t="s">
        <v>1427</v>
      </c>
      <c r="AZ16" s="127">
        <v>10</v>
      </c>
      <c r="BA16" s="129">
        <v>500</v>
      </c>
      <c r="BC16" s="74" t="s">
        <v>157</v>
      </c>
      <c r="BD16" s="317"/>
      <c r="BE16" s="130" t="s">
        <v>1539</v>
      </c>
      <c r="BF16" s="129">
        <v>500</v>
      </c>
    </row>
    <row r="17" spans="1:58" ht="24.95" customHeight="1">
      <c r="A17" s="285" t="s">
        <v>256</v>
      </c>
      <c r="B17" s="285"/>
      <c r="C17" s="285"/>
      <c r="D17" s="286"/>
      <c r="E17" s="287"/>
      <c r="F17" s="287"/>
      <c r="G17" s="287"/>
      <c r="H17" s="287"/>
      <c r="I17" s="287"/>
      <c r="J17" s="287"/>
      <c r="K17" s="287"/>
      <c r="L17" s="287"/>
      <c r="M17" s="287"/>
      <c r="N17" s="287"/>
      <c r="O17" s="287"/>
      <c r="P17" s="287"/>
      <c r="Q17" s="287"/>
      <c r="R17" s="288"/>
      <c r="AG17" s="73" t="s">
        <v>1591</v>
      </c>
      <c r="AH17" s="149"/>
      <c r="AI17" s="310" t="s">
        <v>290</v>
      </c>
      <c r="AJ17" s="118" t="s">
        <v>291</v>
      </c>
      <c r="AK17" s="119">
        <v>120</v>
      </c>
      <c r="AL17" s="150">
        <v>5000</v>
      </c>
      <c r="AO17" s="193" t="s">
        <v>269</v>
      </c>
      <c r="AP17" s="207" t="s">
        <v>977</v>
      </c>
      <c r="AQ17" s="313" t="s">
        <v>974</v>
      </c>
      <c r="AR17" s="199" t="s">
        <v>978</v>
      </c>
      <c r="AS17" s="200">
        <v>9.6</v>
      </c>
      <c r="AT17" s="208">
        <v>350</v>
      </c>
      <c r="AW17" s="72" t="s">
        <v>1518</v>
      </c>
      <c r="AX17" s="319"/>
      <c r="AY17" s="128" t="s">
        <v>1428</v>
      </c>
      <c r="AZ17" s="127">
        <v>10</v>
      </c>
      <c r="BA17" s="129">
        <v>500</v>
      </c>
      <c r="BC17" s="74" t="s">
        <v>158</v>
      </c>
      <c r="BD17" s="316" t="s">
        <v>1540</v>
      </c>
      <c r="BE17" s="130" t="s">
        <v>1541</v>
      </c>
      <c r="BF17" s="129">
        <v>216</v>
      </c>
    </row>
    <row r="18" spans="1:58" ht="24.95" customHeight="1">
      <c r="A18" s="285" t="s">
        <v>257</v>
      </c>
      <c r="B18" s="285"/>
      <c r="C18" s="285"/>
      <c r="D18" s="286"/>
      <c r="E18" s="287"/>
      <c r="F18" s="287"/>
      <c r="G18" s="287"/>
      <c r="H18" s="287"/>
      <c r="I18" s="287"/>
      <c r="J18" s="287"/>
      <c r="K18" s="287"/>
      <c r="L18" s="287"/>
      <c r="M18" s="287"/>
      <c r="N18" s="287"/>
      <c r="O18" s="287"/>
      <c r="P18" s="287"/>
      <c r="Q18" s="287"/>
      <c r="R18" s="288"/>
      <c r="AG18" s="73" t="s">
        <v>1592</v>
      </c>
      <c r="AH18" s="149"/>
      <c r="AI18" s="310"/>
      <c r="AJ18" s="137" t="s">
        <v>288</v>
      </c>
      <c r="AK18" s="123">
        <v>112.5</v>
      </c>
      <c r="AL18" s="151">
        <v>5000</v>
      </c>
      <c r="AO18" s="205" t="s">
        <v>1421</v>
      </c>
      <c r="AP18" s="209"/>
      <c r="AQ18" s="314"/>
      <c r="AR18" s="125" t="s">
        <v>979</v>
      </c>
      <c r="AS18" s="132">
        <v>9.6</v>
      </c>
      <c r="AT18" s="210">
        <v>350</v>
      </c>
      <c r="AW18" s="72" t="s">
        <v>1520</v>
      </c>
      <c r="AX18" s="320"/>
      <c r="AY18" s="128" t="s">
        <v>1429</v>
      </c>
      <c r="AZ18" s="127">
        <v>10</v>
      </c>
      <c r="BA18" s="129">
        <v>500</v>
      </c>
      <c r="BC18" s="74" t="s">
        <v>159</v>
      </c>
      <c r="BD18" s="317"/>
      <c r="BE18" s="130" t="s">
        <v>1542</v>
      </c>
      <c r="BF18" s="129">
        <v>150</v>
      </c>
    </row>
    <row r="19" spans="1:58" ht="24.95" customHeight="1">
      <c r="A19" s="285" t="s">
        <v>258</v>
      </c>
      <c r="B19" s="285"/>
      <c r="C19" s="285"/>
      <c r="D19" s="286"/>
      <c r="E19" s="287"/>
      <c r="F19" s="287"/>
      <c r="G19" s="287"/>
      <c r="H19" s="287"/>
      <c r="I19" s="287"/>
      <c r="J19" s="287"/>
      <c r="K19" s="287"/>
      <c r="L19" s="287"/>
      <c r="M19" s="287"/>
      <c r="N19" s="287"/>
      <c r="O19" s="287"/>
      <c r="P19" s="287"/>
      <c r="Q19" s="287"/>
      <c r="R19" s="288"/>
      <c r="AG19" s="73" t="s">
        <v>953</v>
      </c>
      <c r="AH19" s="149"/>
      <c r="AI19" s="310"/>
      <c r="AJ19" s="118" t="s">
        <v>292</v>
      </c>
      <c r="AK19" s="119">
        <v>100</v>
      </c>
      <c r="AL19" s="150">
        <v>4000</v>
      </c>
      <c r="AO19" s="206" t="s">
        <v>270</v>
      </c>
      <c r="AP19" s="209"/>
      <c r="AQ19" s="314"/>
      <c r="AR19" s="125" t="s">
        <v>980</v>
      </c>
      <c r="AS19" s="132">
        <v>9.6</v>
      </c>
      <c r="AT19" s="210">
        <v>350</v>
      </c>
      <c r="AW19" s="72" t="s">
        <v>1522</v>
      </c>
      <c r="AX19" s="318" t="s">
        <v>1515</v>
      </c>
      <c r="AY19" s="128" t="s">
        <v>1430</v>
      </c>
      <c r="AZ19" s="127">
        <v>6</v>
      </c>
      <c r="BA19" s="129">
        <v>500</v>
      </c>
      <c r="BC19" s="74"/>
      <c r="BD19" s="316" t="s">
        <v>1543</v>
      </c>
      <c r="BE19" s="130" t="s">
        <v>1544</v>
      </c>
      <c r="BF19" s="129">
        <v>364</v>
      </c>
    </row>
    <row r="20" spans="1:58" ht="24.95" customHeight="1">
      <c r="A20" s="285" t="s">
        <v>259</v>
      </c>
      <c r="B20" s="285"/>
      <c r="C20" s="285"/>
      <c r="D20" s="289"/>
      <c r="E20" s="290"/>
      <c r="F20" s="290"/>
      <c r="G20" s="290"/>
      <c r="H20" s="290"/>
      <c r="I20" s="290"/>
      <c r="J20" s="290"/>
      <c r="K20" s="290"/>
      <c r="L20" s="290"/>
      <c r="M20" s="290"/>
      <c r="N20" s="290"/>
      <c r="O20" s="290"/>
      <c r="P20" s="290"/>
      <c r="Q20" s="290"/>
      <c r="R20" s="291"/>
      <c r="AG20" s="73" t="s">
        <v>954</v>
      </c>
      <c r="AH20" s="149"/>
      <c r="AI20" s="310"/>
      <c r="AJ20" s="118" t="s">
        <v>293</v>
      </c>
      <c r="AK20" s="119">
        <v>100</v>
      </c>
      <c r="AL20" s="150">
        <v>4000</v>
      </c>
      <c r="AO20" s="205" t="s">
        <v>271</v>
      </c>
      <c r="AP20" s="209"/>
      <c r="AQ20" s="314"/>
      <c r="AR20" s="125" t="s">
        <v>981</v>
      </c>
      <c r="AS20" s="132">
        <v>9.6</v>
      </c>
      <c r="AT20" s="210">
        <v>350</v>
      </c>
      <c r="AW20" s="72" t="s">
        <v>1524</v>
      </c>
      <c r="AX20" s="319"/>
      <c r="AY20" s="128" t="s">
        <v>1431</v>
      </c>
      <c r="AZ20" s="127">
        <v>6</v>
      </c>
      <c r="BA20" s="129">
        <v>500</v>
      </c>
      <c r="BC20"/>
      <c r="BD20" s="317"/>
      <c r="BE20" s="130" t="s">
        <v>1545</v>
      </c>
      <c r="BF20" s="129">
        <v>267</v>
      </c>
    </row>
    <row r="21" spans="1:58" ht="24.95" customHeight="1">
      <c r="A21" s="113" t="str">
        <f>IF(AND(D14="無し",D15="無し"),"※充電器は車両と一体化でないと申請できません","")</f>
        <v/>
      </c>
      <c r="B21" s="63"/>
      <c r="C21" s="63"/>
      <c r="D21" s="58"/>
      <c r="E21" s="58"/>
      <c r="F21" s="58"/>
      <c r="G21" s="58"/>
      <c r="H21" s="58"/>
      <c r="I21" s="58"/>
      <c r="J21" s="58"/>
      <c r="K21" s="58"/>
      <c r="L21" s="58"/>
      <c r="M21" s="58"/>
      <c r="N21" s="58"/>
      <c r="O21" s="58"/>
      <c r="P21" s="58"/>
      <c r="Q21" s="58"/>
      <c r="R21" s="58"/>
      <c r="AG21" s="73" t="s">
        <v>1593</v>
      </c>
      <c r="AH21" s="149"/>
      <c r="AI21" s="310"/>
      <c r="AJ21" s="118" t="s">
        <v>294</v>
      </c>
      <c r="AK21" s="119">
        <v>90</v>
      </c>
      <c r="AL21" s="150">
        <v>4000</v>
      </c>
      <c r="AO21" s="193" t="s">
        <v>272</v>
      </c>
      <c r="AP21" s="209"/>
      <c r="AQ21" s="314"/>
      <c r="AR21" s="125" t="s">
        <v>982</v>
      </c>
      <c r="AS21" s="132">
        <v>9.6</v>
      </c>
      <c r="AT21" s="210">
        <v>350</v>
      </c>
      <c r="AW21" s="72" t="s">
        <v>1526</v>
      </c>
      <c r="AX21" s="320"/>
      <c r="AY21" s="128" t="s">
        <v>1432</v>
      </c>
      <c r="AZ21" s="127">
        <v>9.9</v>
      </c>
      <c r="BA21" s="129">
        <v>500</v>
      </c>
      <c r="BC21"/>
      <c r="BD21" s="130" t="s">
        <v>1546</v>
      </c>
      <c r="BE21" s="130" t="s">
        <v>1547</v>
      </c>
      <c r="BF21" s="129">
        <v>47</v>
      </c>
    </row>
    <row r="22" spans="1:58" ht="30" customHeight="1">
      <c r="A22" s="234" t="s">
        <v>3</v>
      </c>
      <c r="B22" s="235"/>
      <c r="C22" s="235"/>
      <c r="D22" s="235"/>
      <c r="E22" s="235"/>
      <c r="F22" s="235"/>
      <c r="G22" s="235"/>
      <c r="H22" s="235"/>
      <c r="I22" s="235"/>
      <c r="J22" s="235"/>
      <c r="K22" s="235"/>
      <c r="L22" s="235"/>
      <c r="M22" s="235"/>
      <c r="N22" s="235"/>
      <c r="O22" s="235"/>
      <c r="P22" s="235"/>
      <c r="Q22" s="235"/>
      <c r="R22" s="236"/>
      <c r="AG22" s="73" t="s">
        <v>955</v>
      </c>
      <c r="AH22" s="149"/>
      <c r="AI22" s="310"/>
      <c r="AJ22" s="118" t="s">
        <v>295</v>
      </c>
      <c r="AK22" s="119">
        <v>90</v>
      </c>
      <c r="AL22" s="150">
        <v>4000</v>
      </c>
      <c r="AO22" s="205" t="s">
        <v>273</v>
      </c>
      <c r="AP22" s="209"/>
      <c r="AQ22" s="314"/>
      <c r="AR22" s="125" t="s">
        <v>983</v>
      </c>
      <c r="AS22" s="132">
        <v>9.6</v>
      </c>
      <c r="AT22" s="210">
        <v>350</v>
      </c>
      <c r="AW22" s="73" t="s">
        <v>1528</v>
      </c>
      <c r="AX22" s="318" t="s">
        <v>1517</v>
      </c>
      <c r="AY22" s="128" t="s">
        <v>1433</v>
      </c>
      <c r="AZ22" s="127">
        <v>6</v>
      </c>
      <c r="BA22" s="129">
        <v>500</v>
      </c>
    </row>
    <row r="23" spans="1:58" ht="24.95" customHeight="1" thickBot="1">
      <c r="A23" s="244" t="s">
        <v>73</v>
      </c>
      <c r="B23" s="244"/>
      <c r="C23" s="244"/>
      <c r="D23" s="282"/>
      <c r="E23" s="283"/>
      <c r="F23" s="27" t="s">
        <v>52</v>
      </c>
      <c r="G23" s="283"/>
      <c r="H23" s="283"/>
      <c r="I23" s="283"/>
      <c r="J23" s="284"/>
      <c r="K23" s="28"/>
      <c r="L23" s="29"/>
      <c r="M23" s="29"/>
      <c r="N23" s="29"/>
      <c r="O23" s="29"/>
      <c r="P23" s="29"/>
      <c r="Q23" s="29"/>
      <c r="R23" s="29"/>
      <c r="AG23" s="73" t="s">
        <v>956</v>
      </c>
      <c r="AH23" s="152"/>
      <c r="AI23" s="311"/>
      <c r="AJ23" s="153" t="s">
        <v>296</v>
      </c>
      <c r="AK23" s="154">
        <v>90</v>
      </c>
      <c r="AL23" s="155">
        <v>4000</v>
      </c>
      <c r="AO23" s="205" t="s">
        <v>274</v>
      </c>
      <c r="AP23" s="209"/>
      <c r="AQ23" s="314"/>
      <c r="AR23" s="125" t="s">
        <v>984</v>
      </c>
      <c r="AS23" s="132">
        <v>9.6</v>
      </c>
      <c r="AT23" s="210">
        <v>350</v>
      </c>
      <c r="AW23" s="73" t="s">
        <v>1530</v>
      </c>
      <c r="AX23" s="320"/>
      <c r="AY23" s="128" t="s">
        <v>1434</v>
      </c>
      <c r="AZ23" s="127">
        <v>6</v>
      </c>
      <c r="BA23" s="129">
        <v>500</v>
      </c>
    </row>
    <row r="24" spans="1:58" ht="24.95" customHeight="1">
      <c r="A24" s="244" t="s">
        <v>72</v>
      </c>
      <c r="B24" s="244"/>
      <c r="C24" s="244"/>
      <c r="D24" s="277"/>
      <c r="E24" s="277"/>
      <c r="F24" s="277"/>
      <c r="G24" s="277"/>
      <c r="H24" s="277"/>
      <c r="I24" s="277"/>
      <c r="J24" s="277"/>
      <c r="K24" s="277"/>
      <c r="L24" s="277"/>
      <c r="M24" s="277"/>
      <c r="N24" s="277"/>
      <c r="O24" s="277"/>
      <c r="P24" s="277"/>
      <c r="Q24" s="277"/>
      <c r="R24" s="277"/>
      <c r="AG24" s="73" t="s">
        <v>957</v>
      </c>
      <c r="AH24" s="145" t="s">
        <v>297</v>
      </c>
      <c r="AI24" s="156" t="s">
        <v>286</v>
      </c>
      <c r="AJ24" s="146" t="s">
        <v>298</v>
      </c>
      <c r="AK24" s="147">
        <v>180</v>
      </c>
      <c r="AL24" s="148">
        <v>5000</v>
      </c>
      <c r="AO24" s="205" t="s">
        <v>275</v>
      </c>
      <c r="AP24" s="209"/>
      <c r="AQ24" s="314"/>
      <c r="AR24" s="125" t="s">
        <v>985</v>
      </c>
      <c r="AS24" s="132">
        <v>9.6</v>
      </c>
      <c r="AT24" s="210">
        <v>350</v>
      </c>
      <c r="AW24" s="73" t="s">
        <v>1532</v>
      </c>
      <c r="AX24" s="318" t="s">
        <v>1519</v>
      </c>
      <c r="AY24" s="128" t="s">
        <v>1435</v>
      </c>
      <c r="AZ24" s="127">
        <v>5.9</v>
      </c>
      <c r="BA24" s="129">
        <v>500</v>
      </c>
    </row>
    <row r="25" spans="1:58" ht="24.95" customHeight="1">
      <c r="A25" s="244" t="s">
        <v>4</v>
      </c>
      <c r="B25" s="244"/>
      <c r="C25" s="244"/>
      <c r="D25" s="277"/>
      <c r="E25" s="277"/>
      <c r="F25" s="277"/>
      <c r="G25" s="277"/>
      <c r="H25" s="277"/>
      <c r="I25" s="277"/>
      <c r="J25" s="277"/>
      <c r="K25" s="277"/>
      <c r="L25" s="277"/>
      <c r="M25" s="277"/>
      <c r="N25" s="277"/>
      <c r="O25" s="277"/>
      <c r="P25" s="277"/>
      <c r="Q25" s="277"/>
      <c r="R25" s="277"/>
      <c r="AG25" s="73" t="s">
        <v>958</v>
      </c>
      <c r="AH25" s="149"/>
      <c r="AI25" s="310" t="s">
        <v>290</v>
      </c>
      <c r="AJ25" s="118" t="s">
        <v>299</v>
      </c>
      <c r="AK25" s="119">
        <v>120</v>
      </c>
      <c r="AL25" s="150">
        <v>5000</v>
      </c>
      <c r="AO25" s="193" t="s">
        <v>276</v>
      </c>
      <c r="AP25" s="209"/>
      <c r="AQ25" s="314"/>
      <c r="AR25" s="125" t="s">
        <v>986</v>
      </c>
      <c r="AS25" s="132">
        <v>9.6</v>
      </c>
      <c r="AT25" s="210">
        <v>350</v>
      </c>
      <c r="AW25" s="126" t="s">
        <v>1534</v>
      </c>
      <c r="AX25" s="321"/>
      <c r="AY25" s="128" t="s">
        <v>1436</v>
      </c>
      <c r="AZ25" s="127">
        <v>5.9</v>
      </c>
      <c r="BA25" s="129">
        <v>500</v>
      </c>
    </row>
    <row r="26" spans="1:58" ht="24.95" customHeight="1">
      <c r="A26" s="244" t="s">
        <v>5</v>
      </c>
      <c r="B26" s="244"/>
      <c r="C26" s="244"/>
      <c r="D26" s="277"/>
      <c r="E26" s="277"/>
      <c r="F26" s="277"/>
      <c r="G26" s="277"/>
      <c r="H26" s="277"/>
      <c r="I26" s="277"/>
      <c r="J26" s="277"/>
      <c r="K26" s="277"/>
      <c r="L26" s="277"/>
      <c r="M26" s="277"/>
      <c r="N26" s="277"/>
      <c r="O26" s="277"/>
      <c r="P26" s="277"/>
      <c r="Q26" s="277"/>
      <c r="R26" s="277"/>
      <c r="AG26" s="73" t="s">
        <v>959</v>
      </c>
      <c r="AH26" s="149"/>
      <c r="AI26" s="310"/>
      <c r="AJ26" s="118" t="s">
        <v>300</v>
      </c>
      <c r="AK26" s="119">
        <v>120</v>
      </c>
      <c r="AL26" s="150">
        <v>5000</v>
      </c>
      <c r="AO26" s="205" t="s">
        <v>277</v>
      </c>
      <c r="AP26" s="209"/>
      <c r="AQ26" s="314"/>
      <c r="AR26" s="125" t="s">
        <v>987</v>
      </c>
      <c r="AS26" s="132">
        <v>9.6</v>
      </c>
      <c r="AT26" s="210">
        <v>350</v>
      </c>
      <c r="AW26" s="126" t="s">
        <v>1536</v>
      </c>
      <c r="AX26" s="321"/>
      <c r="AY26" s="128" t="s">
        <v>1437</v>
      </c>
      <c r="AZ26" s="127">
        <v>5.9</v>
      </c>
      <c r="BA26" s="129">
        <v>500</v>
      </c>
    </row>
    <row r="27" spans="1:58" ht="24.95" customHeight="1">
      <c r="A27" s="244" t="s">
        <v>6</v>
      </c>
      <c r="B27" s="244"/>
      <c r="C27" s="244"/>
      <c r="D27" s="277"/>
      <c r="E27" s="277"/>
      <c r="F27" s="277"/>
      <c r="G27" s="277"/>
      <c r="H27" s="277"/>
      <c r="I27" s="277"/>
      <c r="J27" s="277"/>
      <c r="K27" s="277"/>
      <c r="L27" s="277"/>
      <c r="M27" s="277"/>
      <c r="N27" s="277"/>
      <c r="O27" s="277"/>
      <c r="P27" s="277"/>
      <c r="Q27" s="277"/>
      <c r="R27" s="277"/>
      <c r="AG27" s="73" t="s">
        <v>960</v>
      </c>
      <c r="AH27" s="149"/>
      <c r="AI27" s="310" t="s">
        <v>301</v>
      </c>
      <c r="AJ27" s="118" t="s">
        <v>302</v>
      </c>
      <c r="AK27" s="119">
        <v>50</v>
      </c>
      <c r="AL27" s="150">
        <v>2000</v>
      </c>
      <c r="AO27" s="206" t="s">
        <v>278</v>
      </c>
      <c r="AP27" s="209"/>
      <c r="AQ27" s="314"/>
      <c r="AR27" s="125" t="s">
        <v>988</v>
      </c>
      <c r="AS27" s="132">
        <v>9.6</v>
      </c>
      <c r="AT27" s="210">
        <v>350</v>
      </c>
      <c r="AW27" s="71"/>
      <c r="AX27" s="321"/>
      <c r="AY27" s="128" t="s">
        <v>1438</v>
      </c>
      <c r="AZ27" s="127">
        <v>5.9</v>
      </c>
      <c r="BA27" s="129">
        <v>500</v>
      </c>
    </row>
    <row r="28" spans="1:58" ht="24.95" customHeight="1" thickBot="1">
      <c r="A28" s="244" t="s">
        <v>7</v>
      </c>
      <c r="B28" s="244"/>
      <c r="C28" s="244"/>
      <c r="D28" s="277"/>
      <c r="E28" s="277"/>
      <c r="F28" s="277"/>
      <c r="G28" s="277"/>
      <c r="H28" s="277"/>
      <c r="I28" s="277"/>
      <c r="J28" s="277"/>
      <c r="K28" s="277"/>
      <c r="L28" s="277"/>
      <c r="M28" s="277"/>
      <c r="N28" s="277"/>
      <c r="O28" s="277"/>
      <c r="P28" s="277"/>
      <c r="Q28" s="277"/>
      <c r="R28" s="277"/>
      <c r="AG28" s="73" t="s">
        <v>961</v>
      </c>
      <c r="AH28" s="152"/>
      <c r="AI28" s="311"/>
      <c r="AJ28" s="153" t="s">
        <v>303</v>
      </c>
      <c r="AK28" s="154">
        <v>50</v>
      </c>
      <c r="AL28" s="155">
        <v>2250</v>
      </c>
      <c r="AO28" s="193" t="s">
        <v>279</v>
      </c>
      <c r="AP28" s="209"/>
      <c r="AQ28" s="314"/>
      <c r="AR28" s="125" t="s">
        <v>989</v>
      </c>
      <c r="AS28" s="132">
        <v>9.6</v>
      </c>
      <c r="AT28" s="210">
        <v>350</v>
      </c>
      <c r="AW28" s="71"/>
      <c r="AX28" s="321"/>
      <c r="AY28" s="128" t="s">
        <v>1439</v>
      </c>
      <c r="AZ28" s="127">
        <v>5.9</v>
      </c>
      <c r="BA28" s="129">
        <v>500</v>
      </c>
    </row>
    <row r="29" spans="1:58" ht="24.95" customHeight="1">
      <c r="A29" s="244" t="s">
        <v>8</v>
      </c>
      <c r="B29" s="244"/>
      <c r="C29" s="244"/>
      <c r="D29" s="277"/>
      <c r="E29" s="277"/>
      <c r="F29" s="277"/>
      <c r="G29" s="277"/>
      <c r="H29" s="277"/>
      <c r="I29" s="277"/>
      <c r="J29" s="277"/>
      <c r="K29" s="277"/>
      <c r="L29" s="277"/>
      <c r="M29" s="277"/>
      <c r="N29" s="277"/>
      <c r="O29" s="277"/>
      <c r="P29" s="277"/>
      <c r="Q29" s="277"/>
      <c r="R29" s="277"/>
      <c r="AG29" s="73" t="s">
        <v>962</v>
      </c>
      <c r="AH29" s="145" t="s">
        <v>304</v>
      </c>
      <c r="AI29" s="312" t="s">
        <v>290</v>
      </c>
      <c r="AJ29" s="146" t="s">
        <v>305</v>
      </c>
      <c r="AK29" s="147">
        <v>120</v>
      </c>
      <c r="AL29" s="148">
        <v>4950</v>
      </c>
      <c r="AO29" s="206" t="s">
        <v>280</v>
      </c>
      <c r="AP29" s="209"/>
      <c r="AQ29" s="314"/>
      <c r="AR29" s="125" t="s">
        <v>990</v>
      </c>
      <c r="AS29" s="132">
        <v>9.6</v>
      </c>
      <c r="AT29" s="210">
        <v>350</v>
      </c>
      <c r="AW29" s="71"/>
      <c r="AX29" s="321"/>
      <c r="AY29" s="128" t="s">
        <v>1440</v>
      </c>
      <c r="AZ29" s="127">
        <v>5.9</v>
      </c>
      <c r="BA29" s="129">
        <v>500</v>
      </c>
    </row>
    <row r="30" spans="1:58" ht="24.95" customHeight="1" thickBot="1">
      <c r="A30" s="244" t="s">
        <v>9</v>
      </c>
      <c r="B30" s="244"/>
      <c r="C30" s="244"/>
      <c r="D30" s="278"/>
      <c r="E30" s="278"/>
      <c r="F30" s="278"/>
      <c r="G30" s="278"/>
      <c r="H30" s="278"/>
      <c r="I30" s="278"/>
      <c r="J30" s="278"/>
      <c r="K30" s="278"/>
      <c r="L30" s="278"/>
      <c r="M30" s="278"/>
      <c r="N30" s="278"/>
      <c r="O30" s="278"/>
      <c r="P30" s="278"/>
      <c r="Q30" s="278"/>
      <c r="R30" s="278"/>
      <c r="AG30" s="73" t="s">
        <v>963</v>
      </c>
      <c r="AH30" s="152"/>
      <c r="AI30" s="311"/>
      <c r="AJ30" s="153" t="s">
        <v>306</v>
      </c>
      <c r="AK30" s="154">
        <v>120</v>
      </c>
      <c r="AL30" s="155">
        <v>3950</v>
      </c>
      <c r="AO30" s="193" t="s">
        <v>281</v>
      </c>
      <c r="AP30" s="209"/>
      <c r="AQ30" s="314"/>
      <c r="AR30" s="125" t="s">
        <v>991</v>
      </c>
      <c r="AS30" s="132">
        <v>9.6</v>
      </c>
      <c r="AT30" s="210">
        <v>350</v>
      </c>
      <c r="AW30" s="71"/>
      <c r="AX30" s="321"/>
      <c r="AY30" s="128" t="s">
        <v>1441</v>
      </c>
      <c r="AZ30" s="127">
        <v>5.9</v>
      </c>
      <c r="BA30" s="129">
        <v>500</v>
      </c>
    </row>
    <row r="31" spans="1:58" ht="24.95" customHeight="1">
      <c r="A31" s="244" t="s">
        <v>10</v>
      </c>
      <c r="B31" s="244"/>
      <c r="C31" s="244"/>
      <c r="D31" s="278"/>
      <c r="E31" s="278"/>
      <c r="F31" s="278"/>
      <c r="G31" s="278"/>
      <c r="H31" s="278"/>
      <c r="I31" s="278"/>
      <c r="J31" s="278"/>
      <c r="K31" s="278"/>
      <c r="L31" s="278"/>
      <c r="M31" s="278"/>
      <c r="N31" s="278"/>
      <c r="O31" s="278"/>
      <c r="P31" s="278"/>
      <c r="Q31" s="278"/>
      <c r="R31" s="278"/>
      <c r="AG31" s="73" t="s">
        <v>152</v>
      </c>
      <c r="AH31" s="145" t="s">
        <v>307</v>
      </c>
      <c r="AI31" s="330" t="s">
        <v>290</v>
      </c>
      <c r="AJ31" s="157" t="s">
        <v>1572</v>
      </c>
      <c r="AK31" s="158">
        <v>160</v>
      </c>
      <c r="AL31" s="159">
        <v>4900</v>
      </c>
      <c r="AO31" s="206" t="s">
        <v>282</v>
      </c>
      <c r="AP31" s="209"/>
      <c r="AQ31" s="314"/>
      <c r="AR31" s="125" t="s">
        <v>992</v>
      </c>
      <c r="AS31" s="132">
        <v>9.6</v>
      </c>
      <c r="AT31" s="210">
        <v>350</v>
      </c>
      <c r="AW31" s="71"/>
      <c r="AX31" s="321"/>
      <c r="AY31" s="128" t="s">
        <v>1442</v>
      </c>
      <c r="AZ31" s="127">
        <v>5.9</v>
      </c>
      <c r="BA31" s="129">
        <v>500</v>
      </c>
    </row>
    <row r="32" spans="1:58" ht="24.95" customHeight="1">
      <c r="A32" s="244" t="s">
        <v>11</v>
      </c>
      <c r="B32" s="244"/>
      <c r="C32" s="244"/>
      <c r="D32" s="282"/>
      <c r="E32" s="283"/>
      <c r="F32" s="283"/>
      <c r="G32" s="283"/>
      <c r="H32" s="283"/>
      <c r="I32" s="283"/>
      <c r="J32" s="283"/>
      <c r="K32" s="49" t="s">
        <v>53</v>
      </c>
      <c r="L32" s="266"/>
      <c r="M32" s="266"/>
      <c r="N32" s="266"/>
      <c r="O32" s="266"/>
      <c r="P32" s="266"/>
      <c r="Q32" s="266"/>
      <c r="R32" s="267"/>
      <c r="AG32" s="73" t="s">
        <v>964</v>
      </c>
      <c r="AH32" s="149"/>
      <c r="AI32" s="324"/>
      <c r="AJ32" s="118" t="s">
        <v>308</v>
      </c>
      <c r="AK32" s="119">
        <v>120</v>
      </c>
      <c r="AL32" s="150">
        <v>4950</v>
      </c>
      <c r="AO32" s="142" t="s">
        <v>1563</v>
      </c>
      <c r="AP32" s="209"/>
      <c r="AQ32" s="314"/>
      <c r="AR32" s="125" t="s">
        <v>993</v>
      </c>
      <c r="AS32" s="132">
        <v>9.6</v>
      </c>
      <c r="AT32" s="210">
        <v>350</v>
      </c>
      <c r="AW32" s="71"/>
      <c r="AX32" s="321"/>
      <c r="AY32" s="128" t="s">
        <v>1443</v>
      </c>
      <c r="AZ32" s="127">
        <v>5.9</v>
      </c>
      <c r="BA32" s="129">
        <v>500</v>
      </c>
    </row>
    <row r="33" spans="1:53" ht="24.95" customHeight="1">
      <c r="A33" s="244" t="s">
        <v>12</v>
      </c>
      <c r="B33" s="244"/>
      <c r="C33" s="244"/>
      <c r="D33" s="277"/>
      <c r="E33" s="277"/>
      <c r="F33" s="277"/>
      <c r="G33" s="277"/>
      <c r="H33" s="277"/>
      <c r="I33" s="277"/>
      <c r="J33" s="277"/>
      <c r="K33" s="277"/>
      <c r="L33" s="277"/>
      <c r="M33" s="277"/>
      <c r="N33" s="277"/>
      <c r="O33" s="277"/>
      <c r="P33" s="277"/>
      <c r="Q33" s="277"/>
      <c r="R33" s="277"/>
      <c r="AG33" s="73" t="s">
        <v>965</v>
      </c>
      <c r="AH33" s="149"/>
      <c r="AI33" s="324"/>
      <c r="AJ33" s="118" t="s">
        <v>309</v>
      </c>
      <c r="AK33" s="119">
        <v>120</v>
      </c>
      <c r="AL33" s="150">
        <v>3950</v>
      </c>
      <c r="AO33" s="229" t="s">
        <v>1610</v>
      </c>
      <c r="AP33" s="228"/>
      <c r="AQ33" s="314"/>
      <c r="AR33" s="125" t="s">
        <v>994</v>
      </c>
      <c r="AS33" s="132">
        <v>9.6</v>
      </c>
      <c r="AT33" s="210">
        <v>350</v>
      </c>
      <c r="AW33" s="71"/>
      <c r="AX33" s="321"/>
      <c r="AY33" s="128" t="s">
        <v>1444</v>
      </c>
      <c r="AZ33" s="127">
        <v>5.9</v>
      </c>
      <c r="BA33" s="129">
        <v>500</v>
      </c>
    </row>
    <row r="34" spans="1:53" ht="24.95" customHeight="1">
      <c r="A34" s="244" t="s">
        <v>13</v>
      </c>
      <c r="B34" s="244"/>
      <c r="C34" s="244"/>
      <c r="D34" s="277"/>
      <c r="E34" s="277"/>
      <c r="F34" s="277"/>
      <c r="G34" s="277"/>
      <c r="H34" s="277"/>
      <c r="I34" s="277"/>
      <c r="J34" s="277"/>
      <c r="K34" s="277"/>
      <c r="L34" s="277"/>
      <c r="M34" s="277"/>
      <c r="N34" s="277"/>
      <c r="O34" s="277"/>
      <c r="P34" s="277"/>
      <c r="Q34" s="277"/>
      <c r="R34" s="277"/>
      <c r="AG34" s="73" t="s">
        <v>966</v>
      </c>
      <c r="AH34" s="149"/>
      <c r="AI34" s="324"/>
      <c r="AJ34" s="118" t="s">
        <v>310</v>
      </c>
      <c r="AK34" s="119">
        <v>100</v>
      </c>
      <c r="AL34" s="150">
        <v>4950</v>
      </c>
      <c r="AO34" s="116"/>
      <c r="AP34" s="209"/>
      <c r="AQ34" s="314"/>
      <c r="AR34" s="125" t="s">
        <v>995</v>
      </c>
      <c r="AS34" s="132">
        <v>9.6</v>
      </c>
      <c r="AT34" s="210">
        <v>350</v>
      </c>
      <c r="AW34" s="71"/>
      <c r="AX34" s="321"/>
      <c r="AY34" s="128" t="s">
        <v>1445</v>
      </c>
      <c r="AZ34" s="127">
        <v>5.9</v>
      </c>
      <c r="BA34" s="129">
        <v>500</v>
      </c>
    </row>
    <row r="35" spans="1:53" ht="24.95" customHeight="1">
      <c r="A35" s="244" t="s">
        <v>14</v>
      </c>
      <c r="B35" s="244"/>
      <c r="C35" s="244"/>
      <c r="D35" s="278"/>
      <c r="E35" s="278"/>
      <c r="F35" s="278"/>
      <c r="G35" s="278"/>
      <c r="H35" s="278"/>
      <c r="I35" s="278"/>
      <c r="J35" s="278"/>
      <c r="K35" s="278"/>
      <c r="L35" s="278"/>
      <c r="M35" s="278"/>
      <c r="N35" s="278"/>
      <c r="O35" s="278"/>
      <c r="P35" s="278"/>
      <c r="Q35" s="278"/>
      <c r="R35" s="278"/>
      <c r="AG35" s="73" t="s">
        <v>967</v>
      </c>
      <c r="AH35" s="149"/>
      <c r="AI35" s="325"/>
      <c r="AJ35" s="118" t="s">
        <v>311</v>
      </c>
      <c r="AK35" s="119">
        <v>100</v>
      </c>
      <c r="AL35" s="150">
        <v>3950</v>
      </c>
      <c r="AO35" s="143"/>
      <c r="AP35" s="209"/>
      <c r="AQ35" s="314"/>
      <c r="AR35" s="125" t="s">
        <v>996</v>
      </c>
      <c r="AS35" s="132">
        <v>9.6</v>
      </c>
      <c r="AT35" s="210">
        <v>350</v>
      </c>
      <c r="AW35" s="71"/>
      <c r="AX35" s="321"/>
      <c r="AY35" s="128" t="s">
        <v>1446</v>
      </c>
      <c r="AZ35" s="127">
        <v>5.9</v>
      </c>
      <c r="BA35" s="129">
        <v>500</v>
      </c>
    </row>
    <row r="36" spans="1:53" ht="24.95" customHeight="1">
      <c r="A36" s="244" t="s">
        <v>15</v>
      </c>
      <c r="B36" s="244"/>
      <c r="C36" s="244"/>
      <c r="D36" s="278"/>
      <c r="E36" s="278"/>
      <c r="F36" s="278"/>
      <c r="G36" s="278"/>
      <c r="H36" s="278"/>
      <c r="I36" s="278"/>
      <c r="J36" s="278"/>
      <c r="K36" s="278"/>
      <c r="L36" s="278"/>
      <c r="M36" s="278"/>
      <c r="N36" s="278"/>
      <c r="O36" s="278"/>
      <c r="P36" s="278"/>
      <c r="Q36" s="278"/>
      <c r="R36" s="278"/>
      <c r="AG36" s="73" t="s">
        <v>153</v>
      </c>
      <c r="AH36" s="149"/>
      <c r="AI36" s="310" t="s">
        <v>301</v>
      </c>
      <c r="AJ36" s="118" t="s">
        <v>312</v>
      </c>
      <c r="AK36" s="119">
        <v>80</v>
      </c>
      <c r="AL36" s="150">
        <v>2150</v>
      </c>
      <c r="AO36" s="143"/>
      <c r="AP36" s="209"/>
      <c r="AQ36" s="314"/>
      <c r="AR36" s="125" t="s">
        <v>997</v>
      </c>
      <c r="AS36" s="132">
        <v>9.6</v>
      </c>
      <c r="AT36" s="210">
        <v>350</v>
      </c>
      <c r="AW36" s="71"/>
      <c r="AX36" s="321"/>
      <c r="AY36" s="128" t="s">
        <v>1447</v>
      </c>
      <c r="AZ36" s="127">
        <v>5.9</v>
      </c>
      <c r="BA36" s="129">
        <v>500</v>
      </c>
    </row>
    <row r="37" spans="1:53" ht="24.95" customHeight="1">
      <c r="A37" s="244" t="s">
        <v>16</v>
      </c>
      <c r="B37" s="244"/>
      <c r="C37" s="244"/>
      <c r="D37" s="282"/>
      <c r="E37" s="283"/>
      <c r="F37" s="283"/>
      <c r="G37" s="283"/>
      <c r="H37" s="283"/>
      <c r="I37" s="283"/>
      <c r="J37" s="283"/>
      <c r="K37" s="49" t="s">
        <v>53</v>
      </c>
      <c r="L37" s="266"/>
      <c r="M37" s="266"/>
      <c r="N37" s="266"/>
      <c r="O37" s="266"/>
      <c r="P37" s="266"/>
      <c r="Q37" s="266"/>
      <c r="R37" s="267"/>
      <c r="AG37" s="73" t="s">
        <v>587</v>
      </c>
      <c r="AH37" s="149"/>
      <c r="AI37" s="310"/>
      <c r="AJ37" s="122" t="s">
        <v>1573</v>
      </c>
      <c r="AK37" s="123">
        <v>80</v>
      </c>
      <c r="AL37" s="151">
        <v>2150</v>
      </c>
      <c r="AO37" s="143"/>
      <c r="AP37" s="209"/>
      <c r="AQ37" s="314"/>
      <c r="AR37" s="125" t="s">
        <v>998</v>
      </c>
      <c r="AS37" s="132">
        <v>9.6</v>
      </c>
      <c r="AT37" s="210">
        <v>350</v>
      </c>
      <c r="AW37" s="71"/>
      <c r="AX37" s="322"/>
      <c r="AY37" s="128" t="s">
        <v>1448</v>
      </c>
      <c r="AZ37" s="127">
        <v>5.9</v>
      </c>
      <c r="BA37" s="129">
        <v>500</v>
      </c>
    </row>
    <row r="38" spans="1:53" ht="24.95" customHeight="1">
      <c r="A38" s="244" t="s">
        <v>130</v>
      </c>
      <c r="B38" s="244"/>
      <c r="C38" s="244"/>
      <c r="D38" s="282"/>
      <c r="E38" s="283"/>
      <c r="F38" s="27" t="s">
        <v>52</v>
      </c>
      <c r="G38" s="283"/>
      <c r="H38" s="283"/>
      <c r="I38" s="283"/>
      <c r="J38" s="284"/>
      <c r="K38" s="58"/>
      <c r="L38" s="29"/>
      <c r="M38" s="29"/>
      <c r="N38" s="29"/>
      <c r="O38" s="29"/>
      <c r="P38" s="29"/>
      <c r="Q38" s="29"/>
      <c r="R38" s="29"/>
      <c r="AG38" s="73" t="s">
        <v>968</v>
      </c>
      <c r="AH38" s="149"/>
      <c r="AI38" s="310"/>
      <c r="AJ38" s="118" t="s">
        <v>313</v>
      </c>
      <c r="AK38" s="119">
        <v>80</v>
      </c>
      <c r="AL38" s="150">
        <v>1975</v>
      </c>
      <c r="AO38" s="143"/>
      <c r="AP38" s="209"/>
      <c r="AQ38" s="314"/>
      <c r="AR38" s="125" t="s">
        <v>999</v>
      </c>
      <c r="AS38" s="132">
        <v>9.6</v>
      </c>
      <c r="AT38" s="210">
        <v>350</v>
      </c>
      <c r="AW38" s="71"/>
      <c r="AX38" s="130" t="s">
        <v>1521</v>
      </c>
      <c r="AY38" s="128" t="s">
        <v>1449</v>
      </c>
      <c r="AZ38" s="127">
        <v>6</v>
      </c>
      <c r="BA38" s="129">
        <v>500</v>
      </c>
    </row>
    <row r="39" spans="1:53" ht="24.95" customHeight="1">
      <c r="A39" s="244" t="s">
        <v>131</v>
      </c>
      <c r="B39" s="244"/>
      <c r="C39" s="244"/>
      <c r="D39" s="277"/>
      <c r="E39" s="277"/>
      <c r="F39" s="277"/>
      <c r="G39" s="277"/>
      <c r="H39" s="277"/>
      <c r="I39" s="277"/>
      <c r="J39" s="277"/>
      <c r="K39" s="277"/>
      <c r="L39" s="277"/>
      <c r="M39" s="277"/>
      <c r="N39" s="277"/>
      <c r="O39" s="277"/>
      <c r="P39" s="277"/>
      <c r="Q39" s="277"/>
      <c r="R39" s="277"/>
      <c r="AG39" s="73" t="s">
        <v>969</v>
      </c>
      <c r="AH39" s="149"/>
      <c r="AI39" s="310"/>
      <c r="AJ39" s="122" t="s">
        <v>1574</v>
      </c>
      <c r="AK39" s="123">
        <v>80</v>
      </c>
      <c r="AL39" s="151">
        <v>1950</v>
      </c>
      <c r="AO39" s="143"/>
      <c r="AP39" s="209"/>
      <c r="AQ39" s="314"/>
      <c r="AR39" s="125" t="s">
        <v>1000</v>
      </c>
      <c r="AS39" s="132">
        <v>9.6</v>
      </c>
      <c r="AT39" s="210">
        <v>350</v>
      </c>
      <c r="AW39" s="71"/>
      <c r="AX39" s="318" t="s">
        <v>1523</v>
      </c>
      <c r="AY39" s="128" t="s">
        <v>1450</v>
      </c>
      <c r="AZ39" s="127">
        <v>6</v>
      </c>
      <c r="BA39" s="129">
        <v>500</v>
      </c>
    </row>
    <row r="40" spans="1:53" s="60" customFormat="1" ht="24.95" customHeight="1">
      <c r="A40" s="244" t="s">
        <v>51</v>
      </c>
      <c r="B40" s="244"/>
      <c r="C40" s="244"/>
      <c r="D40" s="276"/>
      <c r="E40" s="276"/>
      <c r="F40" s="276"/>
      <c r="G40" s="276"/>
      <c r="H40" s="276"/>
      <c r="I40" s="276"/>
      <c r="J40" s="276"/>
      <c r="K40" s="276"/>
      <c r="L40" s="276"/>
      <c r="M40" s="276"/>
      <c r="N40" s="276"/>
      <c r="O40" s="276"/>
      <c r="P40" s="276"/>
      <c r="Q40" s="276"/>
      <c r="R40" s="276"/>
      <c r="S40" s="58"/>
      <c r="T40" s="58"/>
      <c r="U40" s="58"/>
      <c r="V40" s="58"/>
      <c r="W40" s="58"/>
      <c r="X40" s="58"/>
      <c r="AG40" s="73" t="s">
        <v>970</v>
      </c>
      <c r="AH40" s="149"/>
      <c r="AI40" s="310"/>
      <c r="AJ40" s="118" t="s">
        <v>314</v>
      </c>
      <c r="AK40" s="119">
        <v>60</v>
      </c>
      <c r="AL40" s="150">
        <v>2100</v>
      </c>
      <c r="AO40" s="143"/>
      <c r="AP40" s="209"/>
      <c r="AQ40" s="314"/>
      <c r="AR40" s="125" t="s">
        <v>1001</v>
      </c>
      <c r="AS40" s="132">
        <v>9.6</v>
      </c>
      <c r="AT40" s="210">
        <v>350</v>
      </c>
      <c r="AW40" s="71"/>
      <c r="AX40" s="320"/>
      <c r="AY40" s="128" t="s">
        <v>1451</v>
      </c>
      <c r="AZ40" s="127">
        <v>6</v>
      </c>
      <c r="BA40" s="129">
        <v>500</v>
      </c>
    </row>
    <row r="41" spans="1:53" ht="24.95" customHeight="1">
      <c r="A41" s="65"/>
      <c r="B41" s="70"/>
      <c r="C41" s="70"/>
      <c r="D41" s="81"/>
      <c r="E41" s="81"/>
      <c r="F41" s="81"/>
      <c r="G41" s="81"/>
      <c r="H41" s="81"/>
      <c r="I41" s="81"/>
      <c r="J41" s="81"/>
      <c r="K41" s="81"/>
      <c r="L41" s="81"/>
      <c r="M41" s="81"/>
      <c r="N41" s="81"/>
      <c r="O41" s="81"/>
      <c r="P41" s="81"/>
      <c r="Q41" s="81"/>
      <c r="R41" s="70"/>
      <c r="AG41" s="73" t="s">
        <v>971</v>
      </c>
      <c r="AH41" s="149"/>
      <c r="AI41" s="310"/>
      <c r="AJ41" s="118" t="s">
        <v>315</v>
      </c>
      <c r="AK41" s="119">
        <v>60</v>
      </c>
      <c r="AL41" s="150">
        <v>1950</v>
      </c>
      <c r="AO41" s="143"/>
      <c r="AP41" s="209"/>
      <c r="AQ41" s="314"/>
      <c r="AR41" s="125" t="s">
        <v>1002</v>
      </c>
      <c r="AS41" s="132">
        <v>9.6</v>
      </c>
      <c r="AT41" s="210">
        <v>350</v>
      </c>
      <c r="AW41" s="71"/>
      <c r="AX41" s="318" t="s">
        <v>1525</v>
      </c>
      <c r="AY41" s="128" t="s">
        <v>1452</v>
      </c>
      <c r="AZ41" s="127">
        <v>5.9</v>
      </c>
      <c r="BA41" s="129">
        <v>500</v>
      </c>
    </row>
    <row r="42" spans="1:53" ht="24.95" customHeight="1">
      <c r="A42" s="303" t="str">
        <f>IF(D8="リース","貸渡先情報（※申請区分がリースの場合のみ入力してください）","※申請区分が「買取」の場合はD41行目～D46行目まで入力不要")</f>
        <v>※申請区分が「買取」の場合はD41行目～D46行目まで入力不要</v>
      </c>
      <c r="B42" s="304"/>
      <c r="C42" s="304"/>
      <c r="D42" s="304"/>
      <c r="E42" s="304"/>
      <c r="F42" s="304"/>
      <c r="G42" s="304"/>
      <c r="H42" s="304"/>
      <c r="I42" s="304"/>
      <c r="J42" s="304"/>
      <c r="K42" s="304"/>
      <c r="L42" s="304"/>
      <c r="M42" s="304"/>
      <c r="N42" s="304"/>
      <c r="O42" s="304"/>
      <c r="P42" s="304"/>
      <c r="Q42" s="304"/>
      <c r="R42" s="305"/>
      <c r="AG42" s="73" t="s">
        <v>972</v>
      </c>
      <c r="AH42" s="149"/>
      <c r="AI42" s="310" t="s">
        <v>316</v>
      </c>
      <c r="AJ42" s="118" t="s">
        <v>317</v>
      </c>
      <c r="AK42" s="119">
        <v>40</v>
      </c>
      <c r="AL42" s="150">
        <v>575</v>
      </c>
      <c r="AO42" s="143"/>
      <c r="AP42" s="209"/>
      <c r="AQ42" s="314"/>
      <c r="AR42" s="125" t="s">
        <v>1003</v>
      </c>
      <c r="AS42" s="132">
        <v>9.6</v>
      </c>
      <c r="AT42" s="210">
        <v>350</v>
      </c>
      <c r="AW42" s="71"/>
      <c r="AX42" s="319"/>
      <c r="AY42" s="128" t="s">
        <v>1453</v>
      </c>
      <c r="AZ42" s="127">
        <v>5.9</v>
      </c>
      <c r="BA42" s="129">
        <v>500</v>
      </c>
    </row>
    <row r="43" spans="1:53" ht="24.95" customHeight="1">
      <c r="A43" s="244" t="s">
        <v>74</v>
      </c>
      <c r="B43" s="244"/>
      <c r="C43" s="244"/>
      <c r="D43" s="282"/>
      <c r="E43" s="283"/>
      <c r="F43" s="27" t="s">
        <v>52</v>
      </c>
      <c r="G43" s="283"/>
      <c r="H43" s="283"/>
      <c r="I43" s="283"/>
      <c r="J43" s="284"/>
      <c r="K43" s="28"/>
      <c r="L43" s="29"/>
      <c r="M43" s="29"/>
      <c r="N43" s="29"/>
      <c r="O43" s="29"/>
      <c r="P43" s="29"/>
      <c r="Q43" s="29"/>
      <c r="R43" s="29"/>
      <c r="AG43" s="73" t="s">
        <v>1597</v>
      </c>
      <c r="AH43" s="149"/>
      <c r="AI43" s="310"/>
      <c r="AJ43" s="118" t="s">
        <v>318</v>
      </c>
      <c r="AK43" s="119">
        <v>40</v>
      </c>
      <c r="AL43" s="150">
        <v>575</v>
      </c>
      <c r="AO43" s="143"/>
      <c r="AP43" s="209"/>
      <c r="AQ43" s="314"/>
      <c r="AR43" s="125" t="s">
        <v>1004</v>
      </c>
      <c r="AS43" s="132">
        <v>9.6</v>
      </c>
      <c r="AT43" s="210">
        <v>350</v>
      </c>
      <c r="AW43" s="71"/>
      <c r="AX43" s="320"/>
      <c r="AY43" s="128" t="s">
        <v>1454</v>
      </c>
      <c r="AZ43" s="127">
        <v>5.9</v>
      </c>
      <c r="BA43" s="129">
        <v>500</v>
      </c>
    </row>
    <row r="44" spans="1:53" ht="24.95" customHeight="1" thickBot="1">
      <c r="A44" s="244" t="s">
        <v>17</v>
      </c>
      <c r="B44" s="244"/>
      <c r="C44" s="244"/>
      <c r="D44" s="277"/>
      <c r="E44" s="277"/>
      <c r="F44" s="277"/>
      <c r="G44" s="277"/>
      <c r="H44" s="277"/>
      <c r="I44" s="277"/>
      <c r="J44" s="277"/>
      <c r="K44" s="277"/>
      <c r="L44" s="277"/>
      <c r="M44" s="277"/>
      <c r="N44" s="277"/>
      <c r="O44" s="277"/>
      <c r="P44" s="277"/>
      <c r="Q44" s="277"/>
      <c r="R44" s="277"/>
      <c r="AG44" s="73" t="s">
        <v>1594</v>
      </c>
      <c r="AH44" s="152"/>
      <c r="AI44" s="311"/>
      <c r="AJ44" s="160" t="s">
        <v>1575</v>
      </c>
      <c r="AK44" s="161">
        <v>40</v>
      </c>
      <c r="AL44" s="162">
        <v>550</v>
      </c>
      <c r="AO44" s="143"/>
      <c r="AP44" s="209"/>
      <c r="AQ44" s="314"/>
      <c r="AR44" s="125" t="s">
        <v>1005</v>
      </c>
      <c r="AS44" s="132">
        <v>9.6</v>
      </c>
      <c r="AT44" s="210">
        <v>350</v>
      </c>
      <c r="AW44" s="71"/>
      <c r="AX44" s="318" t="s">
        <v>1527</v>
      </c>
      <c r="AY44" s="128" t="s">
        <v>1455</v>
      </c>
      <c r="AZ44" s="127">
        <v>5.9</v>
      </c>
      <c r="BA44" s="129">
        <v>500</v>
      </c>
    </row>
    <row r="45" spans="1:53" ht="30" customHeight="1">
      <c r="A45" s="244" t="s">
        <v>18</v>
      </c>
      <c r="B45" s="244"/>
      <c r="C45" s="244"/>
      <c r="D45" s="277"/>
      <c r="E45" s="277"/>
      <c r="F45" s="277"/>
      <c r="G45" s="277"/>
      <c r="H45" s="277"/>
      <c r="I45" s="277"/>
      <c r="J45" s="277"/>
      <c r="K45" s="277"/>
      <c r="L45" s="277"/>
      <c r="M45" s="277"/>
      <c r="N45" s="277"/>
      <c r="O45" s="277"/>
      <c r="P45" s="277"/>
      <c r="Q45" s="277"/>
      <c r="R45" s="277"/>
      <c r="S45" s="60"/>
      <c r="T45" s="60"/>
      <c r="U45" s="60"/>
      <c r="V45" s="60"/>
      <c r="W45" s="60"/>
      <c r="X45" s="60"/>
      <c r="AG45" s="73" t="s">
        <v>1598</v>
      </c>
      <c r="AH45" s="145" t="s">
        <v>319</v>
      </c>
      <c r="AI45" s="156" t="s">
        <v>286</v>
      </c>
      <c r="AJ45" s="146" t="s">
        <v>320</v>
      </c>
      <c r="AK45" s="147">
        <v>180</v>
      </c>
      <c r="AL45" s="148">
        <v>5000</v>
      </c>
      <c r="AO45" s="143"/>
      <c r="AP45" s="209"/>
      <c r="AQ45" s="314"/>
      <c r="AR45" s="125" t="s">
        <v>1006</v>
      </c>
      <c r="AS45" s="132">
        <v>9.6</v>
      </c>
      <c r="AT45" s="210">
        <v>350</v>
      </c>
      <c r="AW45" s="71"/>
      <c r="AX45" s="319"/>
      <c r="AY45" s="128" t="s">
        <v>1456</v>
      </c>
      <c r="AZ45" s="127">
        <v>5.9</v>
      </c>
      <c r="BA45" s="129">
        <v>500</v>
      </c>
    </row>
    <row r="46" spans="1:53" ht="24.95" customHeight="1" thickBot="1">
      <c r="A46" s="244" t="s">
        <v>76</v>
      </c>
      <c r="B46" s="244"/>
      <c r="C46" s="244"/>
      <c r="D46" s="277"/>
      <c r="E46" s="277"/>
      <c r="F46" s="277"/>
      <c r="G46" s="277"/>
      <c r="H46" s="277"/>
      <c r="I46" s="277"/>
      <c r="J46" s="277"/>
      <c r="K46" s="277"/>
      <c r="L46" s="277"/>
      <c r="M46" s="277"/>
      <c r="N46" s="277"/>
      <c r="O46" s="277"/>
      <c r="P46" s="277"/>
      <c r="Q46" s="277"/>
      <c r="R46" s="277"/>
      <c r="AG46" s="73" t="s">
        <v>1595</v>
      </c>
      <c r="AH46" s="152"/>
      <c r="AI46" s="163" t="s">
        <v>290</v>
      </c>
      <c r="AJ46" s="153" t="s">
        <v>321</v>
      </c>
      <c r="AK46" s="154">
        <v>120</v>
      </c>
      <c r="AL46" s="155">
        <v>5000</v>
      </c>
      <c r="AO46" s="143"/>
      <c r="AP46" s="209"/>
      <c r="AQ46" s="314"/>
      <c r="AR46" s="125" t="s">
        <v>1007</v>
      </c>
      <c r="AS46" s="132">
        <v>9.6</v>
      </c>
      <c r="AT46" s="210">
        <v>350</v>
      </c>
      <c r="AW46" s="71"/>
      <c r="AX46" s="319"/>
      <c r="AY46" s="128" t="s">
        <v>1457</v>
      </c>
      <c r="AZ46" s="127">
        <v>5.9</v>
      </c>
      <c r="BA46" s="129">
        <v>500</v>
      </c>
    </row>
    <row r="47" spans="1:53" ht="24.95" customHeight="1">
      <c r="A47" s="244" t="s">
        <v>77</v>
      </c>
      <c r="B47" s="244"/>
      <c r="C47" s="244"/>
      <c r="D47" s="277"/>
      <c r="E47" s="277"/>
      <c r="F47" s="277"/>
      <c r="G47" s="277"/>
      <c r="H47" s="277"/>
      <c r="I47" s="277"/>
      <c r="J47" s="277"/>
      <c r="K47" s="277"/>
      <c r="L47" s="277"/>
      <c r="M47" s="277"/>
      <c r="N47" s="277"/>
      <c r="O47" s="277"/>
      <c r="P47" s="277"/>
      <c r="Q47" s="277"/>
      <c r="R47" s="277"/>
      <c r="AG47" s="73" t="s">
        <v>1596</v>
      </c>
      <c r="AH47" s="145" t="s">
        <v>322</v>
      </c>
      <c r="AI47" s="312" t="s">
        <v>290</v>
      </c>
      <c r="AJ47" s="146" t="s">
        <v>323</v>
      </c>
      <c r="AK47" s="147">
        <v>100</v>
      </c>
      <c r="AL47" s="148">
        <v>6000</v>
      </c>
      <c r="AO47" s="143"/>
      <c r="AP47" s="209"/>
      <c r="AQ47" s="314"/>
      <c r="AR47" s="125" t="s">
        <v>1008</v>
      </c>
      <c r="AS47" s="132">
        <v>9.6</v>
      </c>
      <c r="AT47" s="210">
        <v>350</v>
      </c>
      <c r="AW47" s="71"/>
      <c r="AX47" s="319"/>
      <c r="AY47" s="128" t="s">
        <v>1458</v>
      </c>
      <c r="AZ47" s="127">
        <v>5.9</v>
      </c>
      <c r="BA47" s="129">
        <v>500</v>
      </c>
    </row>
    <row r="48" spans="1:53" ht="24.95" customHeight="1">
      <c r="A48" s="270" t="s">
        <v>51</v>
      </c>
      <c r="B48" s="271"/>
      <c r="C48" s="272"/>
      <c r="D48" s="273"/>
      <c r="E48" s="274"/>
      <c r="F48" s="274"/>
      <c r="G48" s="274"/>
      <c r="H48" s="274"/>
      <c r="I48" s="274"/>
      <c r="J48" s="274"/>
      <c r="K48" s="274"/>
      <c r="L48" s="274"/>
      <c r="M48" s="274"/>
      <c r="N48" s="274"/>
      <c r="O48" s="274"/>
      <c r="P48" s="274"/>
      <c r="Q48" s="274"/>
      <c r="R48" s="275"/>
      <c r="AH48" s="149"/>
      <c r="AI48" s="310"/>
      <c r="AJ48" s="120" t="s">
        <v>324</v>
      </c>
      <c r="AK48" s="119">
        <v>100</v>
      </c>
      <c r="AL48" s="150">
        <v>6000</v>
      </c>
      <c r="AO48" s="143"/>
      <c r="AP48" s="209"/>
      <c r="AQ48" s="314"/>
      <c r="AR48" s="125" t="s">
        <v>1009</v>
      </c>
      <c r="AS48" s="132">
        <v>9.6</v>
      </c>
      <c r="AT48" s="210">
        <v>350</v>
      </c>
      <c r="AW48" s="71"/>
      <c r="AX48" s="319"/>
      <c r="AY48" s="128" t="s">
        <v>1459</v>
      </c>
      <c r="AZ48" s="127">
        <v>5.9</v>
      </c>
      <c r="BA48" s="129">
        <v>500</v>
      </c>
    </row>
    <row r="49" spans="1:53" ht="24.95" customHeight="1">
      <c r="AG49" s="143"/>
      <c r="AH49" s="149"/>
      <c r="AI49" s="310"/>
      <c r="AJ49" s="118" t="s">
        <v>325</v>
      </c>
      <c r="AK49" s="119">
        <v>100</v>
      </c>
      <c r="AL49" s="150">
        <v>6000</v>
      </c>
      <c r="AO49" s="143"/>
      <c r="AP49" s="209"/>
      <c r="AQ49" s="314"/>
      <c r="AR49" s="125" t="s">
        <v>1010</v>
      </c>
      <c r="AS49" s="132">
        <v>9.6</v>
      </c>
      <c r="AT49" s="210">
        <v>350</v>
      </c>
      <c r="AW49" s="71"/>
      <c r="AX49" s="319"/>
      <c r="AY49" s="128" t="s">
        <v>1460</v>
      </c>
      <c r="AZ49" s="127">
        <v>5.9</v>
      </c>
      <c r="BA49" s="129">
        <v>500</v>
      </c>
    </row>
    <row r="50" spans="1:53" ht="24.95" customHeight="1">
      <c r="A50" s="234" t="s">
        <v>260</v>
      </c>
      <c r="B50" s="235"/>
      <c r="C50" s="235"/>
      <c r="D50" s="235"/>
      <c r="E50" s="235"/>
      <c r="F50" s="235"/>
      <c r="G50" s="235"/>
      <c r="H50" s="235"/>
      <c r="I50" s="235"/>
      <c r="J50" s="235"/>
      <c r="K50" s="235"/>
      <c r="L50" s="235"/>
      <c r="M50" s="235"/>
      <c r="N50" s="235"/>
      <c r="O50" s="235"/>
      <c r="P50" s="235"/>
      <c r="Q50" s="235"/>
      <c r="R50" s="236"/>
      <c r="AG50" s="143"/>
      <c r="AH50" s="149"/>
      <c r="AI50" s="310"/>
      <c r="AJ50" s="118" t="s">
        <v>326</v>
      </c>
      <c r="AK50" s="119">
        <v>100</v>
      </c>
      <c r="AL50" s="150">
        <v>6000</v>
      </c>
      <c r="AO50" s="143"/>
      <c r="AP50" s="209"/>
      <c r="AQ50" s="314"/>
      <c r="AR50" s="125" t="s">
        <v>1011</v>
      </c>
      <c r="AS50" s="132">
        <v>9.6</v>
      </c>
      <c r="AT50" s="210">
        <v>350</v>
      </c>
      <c r="AW50" s="71"/>
      <c r="AX50" s="319"/>
      <c r="AY50" s="128" t="s">
        <v>1461</v>
      </c>
      <c r="AZ50" s="127">
        <v>5.9</v>
      </c>
      <c r="BA50" s="129">
        <v>500</v>
      </c>
    </row>
    <row r="51" spans="1:53" ht="24.95" customHeight="1">
      <c r="A51" s="244" t="s">
        <v>135</v>
      </c>
      <c r="B51" s="244"/>
      <c r="C51" s="244"/>
      <c r="D51" s="265"/>
      <c r="E51" s="266"/>
      <c r="F51" s="266"/>
      <c r="G51" s="266"/>
      <c r="H51" s="266"/>
      <c r="I51" s="266"/>
      <c r="J51" s="266"/>
      <c r="K51" s="266"/>
      <c r="L51" s="266"/>
      <c r="M51" s="266"/>
      <c r="N51" s="266"/>
      <c r="O51" s="266"/>
      <c r="P51" s="266"/>
      <c r="Q51" s="266"/>
      <c r="R51" s="267"/>
      <c r="AG51" s="143"/>
      <c r="AH51" s="149"/>
      <c r="AI51" s="310" t="s">
        <v>301</v>
      </c>
      <c r="AJ51" s="118" t="s">
        <v>327</v>
      </c>
      <c r="AK51" s="119">
        <v>55</v>
      </c>
      <c r="AL51" s="150">
        <v>2000</v>
      </c>
      <c r="AO51" s="143"/>
      <c r="AP51" s="209"/>
      <c r="AQ51" s="314"/>
      <c r="AR51" s="125" t="s">
        <v>1012</v>
      </c>
      <c r="AS51" s="132">
        <v>9.6</v>
      </c>
      <c r="AT51" s="210">
        <v>350</v>
      </c>
      <c r="AW51" s="71"/>
      <c r="AX51" s="319"/>
      <c r="AY51" s="128" t="s">
        <v>1462</v>
      </c>
      <c r="AZ51" s="127">
        <v>5.9</v>
      </c>
      <c r="BA51" s="129">
        <v>500</v>
      </c>
    </row>
    <row r="52" spans="1:53" ht="24.95" customHeight="1">
      <c r="A52" s="244" t="s">
        <v>136</v>
      </c>
      <c r="B52" s="244"/>
      <c r="C52" s="244"/>
      <c r="D52" s="265"/>
      <c r="E52" s="266"/>
      <c r="F52" s="266"/>
      <c r="G52" s="266"/>
      <c r="H52" s="266"/>
      <c r="I52" s="266"/>
      <c r="J52" s="266"/>
      <c r="K52" s="266"/>
      <c r="L52" s="266"/>
      <c r="M52" s="266"/>
      <c r="N52" s="266"/>
      <c r="O52" s="266"/>
      <c r="P52" s="266"/>
      <c r="Q52" s="266"/>
      <c r="R52" s="267"/>
      <c r="AG52" s="143"/>
      <c r="AH52" s="149"/>
      <c r="AI52" s="310"/>
      <c r="AJ52" s="118" t="s">
        <v>328</v>
      </c>
      <c r="AK52" s="119">
        <v>55</v>
      </c>
      <c r="AL52" s="150">
        <v>2000</v>
      </c>
      <c r="AO52" s="143"/>
      <c r="AP52" s="209"/>
      <c r="AQ52" s="314"/>
      <c r="AR52" s="125" t="s">
        <v>1013</v>
      </c>
      <c r="AS52" s="132">
        <v>9.6</v>
      </c>
      <c r="AT52" s="210">
        <v>350</v>
      </c>
      <c r="AW52" s="71"/>
      <c r="AX52" s="319"/>
      <c r="AY52" s="128" t="s">
        <v>1463</v>
      </c>
      <c r="AZ52" s="127">
        <v>5.9</v>
      </c>
      <c r="BA52" s="129">
        <v>500</v>
      </c>
    </row>
    <row r="53" spans="1:53" ht="24.95" customHeight="1">
      <c r="A53" s="244" t="s">
        <v>50</v>
      </c>
      <c r="B53" s="244"/>
      <c r="C53" s="244"/>
      <c r="D53" s="265"/>
      <c r="E53" s="266"/>
      <c r="F53" s="266"/>
      <c r="G53" s="266"/>
      <c r="H53" s="266"/>
      <c r="I53" s="266"/>
      <c r="J53" s="266"/>
      <c r="K53" s="266"/>
      <c r="L53" s="266"/>
      <c r="M53" s="266"/>
      <c r="N53" s="266"/>
      <c r="O53" s="266"/>
      <c r="P53" s="266"/>
      <c r="Q53" s="266"/>
      <c r="R53" s="267"/>
      <c r="AG53" s="143"/>
      <c r="AH53" s="149"/>
      <c r="AI53" s="310"/>
      <c r="AJ53" s="118" t="s">
        <v>329</v>
      </c>
      <c r="AK53" s="119">
        <v>55</v>
      </c>
      <c r="AL53" s="150">
        <v>2000</v>
      </c>
      <c r="AO53" s="143"/>
      <c r="AP53" s="209"/>
      <c r="AQ53" s="314"/>
      <c r="AR53" s="125" t="s">
        <v>1014</v>
      </c>
      <c r="AS53" s="132">
        <v>6</v>
      </c>
      <c r="AT53" s="210">
        <v>130</v>
      </c>
      <c r="AW53" s="71"/>
      <c r="AX53" s="319"/>
      <c r="AY53" s="128" t="s">
        <v>1464</v>
      </c>
      <c r="AZ53" s="127">
        <v>5.9</v>
      </c>
      <c r="BA53" s="129">
        <v>500</v>
      </c>
    </row>
    <row r="54" spans="1:53" ht="24.95" customHeight="1">
      <c r="A54" s="244" t="s">
        <v>137</v>
      </c>
      <c r="B54" s="244"/>
      <c r="C54" s="244"/>
      <c r="D54" s="115"/>
      <c r="E54" s="115"/>
      <c r="F54" s="115"/>
      <c r="G54" s="115"/>
      <c r="H54" s="115"/>
      <c r="I54" s="115"/>
      <c r="J54" s="115"/>
      <c r="K54" s="115"/>
      <c r="L54" s="115"/>
      <c r="M54" s="115"/>
      <c r="N54" s="115"/>
      <c r="O54" s="115"/>
      <c r="P54" s="115"/>
      <c r="Q54" s="115"/>
      <c r="R54" s="115"/>
      <c r="AG54" s="116"/>
      <c r="AH54" s="149"/>
      <c r="AI54" s="310"/>
      <c r="AJ54" s="137" t="s">
        <v>1576</v>
      </c>
      <c r="AK54" s="123">
        <v>50</v>
      </c>
      <c r="AL54" s="151">
        <v>1950</v>
      </c>
      <c r="AO54" s="143"/>
      <c r="AP54" s="209"/>
      <c r="AQ54" s="314"/>
      <c r="AR54" s="125" t="s">
        <v>1015</v>
      </c>
      <c r="AS54" s="132">
        <v>6</v>
      </c>
      <c r="AT54" s="210">
        <v>170</v>
      </c>
      <c r="AW54" s="71"/>
      <c r="AX54" s="319"/>
      <c r="AY54" s="128" t="s">
        <v>1465</v>
      </c>
      <c r="AZ54" s="127">
        <v>5.9</v>
      </c>
      <c r="BA54" s="129">
        <v>449</v>
      </c>
    </row>
    <row r="55" spans="1:53" ht="24.95" customHeight="1">
      <c r="A55" s="292" t="s">
        <v>138</v>
      </c>
      <c r="B55" s="292"/>
      <c r="C55" s="292"/>
      <c r="D55" s="265" t="e">
        <f>_xlfn.IFS(D51=AG2,VLOOKUP(D53,AJ15:AL670,2,0),D51=AG3,VLOOKUP(D53,AR15:AT450,2,0),D51=AG4,VLOOKUP(D53,AY15:BA98,2,0))</f>
        <v>#N/A</v>
      </c>
      <c r="E55" s="266"/>
      <c r="F55" s="266"/>
      <c r="G55" s="266"/>
      <c r="H55" s="266"/>
      <c r="I55" s="266"/>
      <c r="J55" s="266"/>
      <c r="K55" s="266"/>
      <c r="L55" s="266"/>
      <c r="M55" s="266"/>
      <c r="N55" s="266"/>
      <c r="O55" s="266"/>
      <c r="P55" s="266"/>
      <c r="Q55" s="266"/>
      <c r="R55" s="83" t="s">
        <v>173</v>
      </c>
      <c r="AG55" s="164"/>
      <c r="AH55" s="149"/>
      <c r="AI55" s="310"/>
      <c r="AJ55" s="137" t="s">
        <v>1577</v>
      </c>
      <c r="AK55" s="123">
        <v>50</v>
      </c>
      <c r="AL55" s="151">
        <v>1975</v>
      </c>
      <c r="AO55" s="143"/>
      <c r="AP55" s="209"/>
      <c r="AQ55" s="314"/>
      <c r="AR55" s="125" t="s">
        <v>1016</v>
      </c>
      <c r="AS55" s="132">
        <v>6</v>
      </c>
      <c r="AT55" s="210">
        <v>300</v>
      </c>
      <c r="AW55" s="71"/>
      <c r="AX55" s="319"/>
      <c r="AY55" s="128" t="s">
        <v>1466</v>
      </c>
      <c r="AZ55" s="127">
        <v>5.9</v>
      </c>
      <c r="BA55" s="129">
        <v>500</v>
      </c>
    </row>
    <row r="56" spans="1:53" ht="24.95" customHeight="1">
      <c r="A56" s="244" t="s">
        <v>139</v>
      </c>
      <c r="B56" s="244"/>
      <c r="C56" s="244"/>
      <c r="D56" s="265"/>
      <c r="E56" s="266"/>
      <c r="F56" s="266"/>
      <c r="G56" s="266"/>
      <c r="H56" s="266"/>
      <c r="I56" s="266"/>
      <c r="J56" s="266"/>
      <c r="K56" s="266"/>
      <c r="L56" s="266"/>
      <c r="M56" s="266"/>
      <c r="N56" s="266"/>
      <c r="O56" s="266"/>
      <c r="P56" s="266"/>
      <c r="Q56" s="266"/>
      <c r="R56" s="267"/>
      <c r="AG56" s="164"/>
      <c r="AH56" s="149"/>
      <c r="AI56" s="310"/>
      <c r="AJ56" s="137" t="s">
        <v>1578</v>
      </c>
      <c r="AK56" s="123">
        <v>50</v>
      </c>
      <c r="AL56" s="151">
        <v>1975</v>
      </c>
      <c r="AO56" s="143"/>
      <c r="AP56" s="209"/>
      <c r="AQ56" s="314"/>
      <c r="AR56" s="125" t="s">
        <v>1017</v>
      </c>
      <c r="AS56" s="132">
        <v>6</v>
      </c>
      <c r="AT56" s="210">
        <v>213</v>
      </c>
      <c r="AW56" s="71"/>
      <c r="AX56" s="319"/>
      <c r="AY56" s="128" t="s">
        <v>1467</v>
      </c>
      <c r="AZ56" s="127">
        <v>5.9</v>
      </c>
      <c r="BA56" s="129">
        <v>500</v>
      </c>
    </row>
    <row r="57" spans="1:53" ht="24.95" customHeight="1">
      <c r="A57" s="244" t="s">
        <v>140</v>
      </c>
      <c r="B57" s="244"/>
      <c r="C57" s="244"/>
      <c r="D57" s="265"/>
      <c r="E57" s="266"/>
      <c r="F57" s="266"/>
      <c r="G57" s="266"/>
      <c r="H57" s="266"/>
      <c r="I57" s="266"/>
      <c r="J57" s="266"/>
      <c r="K57" s="266"/>
      <c r="L57" s="266"/>
      <c r="M57" s="266"/>
      <c r="N57" s="266"/>
      <c r="O57" s="266"/>
      <c r="P57" s="266"/>
      <c r="Q57" s="266"/>
      <c r="R57" s="83" t="s">
        <v>174</v>
      </c>
      <c r="AG57" s="116"/>
      <c r="AH57" s="149"/>
      <c r="AI57" s="310"/>
      <c r="AJ57" s="118" t="s">
        <v>330</v>
      </c>
      <c r="AK57" s="119">
        <v>50</v>
      </c>
      <c r="AL57" s="150">
        <v>2250</v>
      </c>
      <c r="AO57" s="143"/>
      <c r="AP57" s="209"/>
      <c r="AQ57" s="314"/>
      <c r="AR57" s="125" t="s">
        <v>1018</v>
      </c>
      <c r="AS57" s="132">
        <v>6</v>
      </c>
      <c r="AT57" s="210">
        <v>300</v>
      </c>
      <c r="AW57" s="71"/>
      <c r="AX57" s="319"/>
      <c r="AY57" s="128" t="s">
        <v>1468</v>
      </c>
      <c r="AZ57" s="127">
        <v>5.9</v>
      </c>
      <c r="BA57" s="129">
        <v>500</v>
      </c>
    </row>
    <row r="58" spans="1:53" ht="24.95" customHeight="1">
      <c r="A58" s="292" t="s">
        <v>141</v>
      </c>
      <c r="B58" s="292"/>
      <c r="C58" s="292"/>
      <c r="D58" s="265" t="str">
        <f>IF(D51=AE4,0,"")</f>
        <v/>
      </c>
      <c r="E58" s="266"/>
      <c r="F58" s="266"/>
      <c r="G58" s="266"/>
      <c r="H58" s="266"/>
      <c r="I58" s="266"/>
      <c r="J58" s="266"/>
      <c r="K58" s="266"/>
      <c r="L58" s="266"/>
      <c r="M58" s="266"/>
      <c r="N58" s="266"/>
      <c r="O58" s="266"/>
      <c r="P58" s="266"/>
      <c r="Q58" s="266"/>
      <c r="R58" s="83" t="s">
        <v>175</v>
      </c>
      <c r="Y58" s="114"/>
      <c r="Z58" s="114"/>
      <c r="AA58" s="114"/>
      <c r="AB58" s="246"/>
      <c r="AC58" s="246"/>
      <c r="AD58" s="246"/>
      <c r="AG58" s="143"/>
      <c r="AH58" s="149"/>
      <c r="AI58" s="310"/>
      <c r="AJ58" s="118" t="s">
        <v>331</v>
      </c>
      <c r="AK58" s="119">
        <v>50</v>
      </c>
      <c r="AL58" s="150">
        <v>2250</v>
      </c>
      <c r="AO58" s="143"/>
      <c r="AP58" s="209"/>
      <c r="AQ58" s="314"/>
      <c r="AR58" s="125" t="s">
        <v>1019</v>
      </c>
      <c r="AS58" s="132">
        <v>6</v>
      </c>
      <c r="AT58" s="210">
        <v>150</v>
      </c>
      <c r="AX58" s="319"/>
      <c r="AY58" s="128" t="s">
        <v>1469</v>
      </c>
      <c r="AZ58" s="127">
        <v>5.9</v>
      </c>
      <c r="BA58" s="129">
        <v>500</v>
      </c>
    </row>
    <row r="59" spans="1:53" ht="24.95" customHeight="1">
      <c r="A59" s="244" t="s">
        <v>28</v>
      </c>
      <c r="B59" s="244"/>
      <c r="C59" s="244"/>
      <c r="D59" s="265"/>
      <c r="E59" s="266"/>
      <c r="F59" s="266"/>
      <c r="G59" s="266"/>
      <c r="H59" s="266"/>
      <c r="I59" s="266"/>
      <c r="J59" s="266"/>
      <c r="K59" s="266"/>
      <c r="L59" s="266"/>
      <c r="M59" s="266"/>
      <c r="N59" s="266"/>
      <c r="O59" s="266"/>
      <c r="P59" s="266"/>
      <c r="Q59" s="266"/>
      <c r="R59" s="267"/>
      <c r="U59" s="64"/>
      <c r="AG59" s="143"/>
      <c r="AH59" s="149"/>
      <c r="AI59" s="310"/>
      <c r="AJ59" s="118" t="s">
        <v>332</v>
      </c>
      <c r="AK59" s="119">
        <v>50</v>
      </c>
      <c r="AL59" s="150">
        <v>2250</v>
      </c>
      <c r="AO59" s="143"/>
      <c r="AP59" s="209"/>
      <c r="AQ59" s="314"/>
      <c r="AR59" s="125" t="s">
        <v>1020</v>
      </c>
      <c r="AS59" s="132">
        <v>6</v>
      </c>
      <c r="AT59" s="210">
        <v>175</v>
      </c>
      <c r="AX59" s="319"/>
      <c r="AY59" s="128" t="s">
        <v>1470</v>
      </c>
      <c r="AZ59" s="127">
        <v>6</v>
      </c>
      <c r="BA59" s="129">
        <v>500</v>
      </c>
    </row>
    <row r="60" spans="1:53" ht="24.95" customHeight="1" thickBot="1">
      <c r="A60" s="244" t="s">
        <v>142</v>
      </c>
      <c r="B60" s="244"/>
      <c r="C60" s="244"/>
      <c r="D60" s="265"/>
      <c r="E60" s="266"/>
      <c r="F60" s="266"/>
      <c r="G60" s="266"/>
      <c r="H60" s="266"/>
      <c r="I60" s="266"/>
      <c r="J60" s="266"/>
      <c r="K60" s="266"/>
      <c r="L60" s="266"/>
      <c r="M60" s="266"/>
      <c r="N60" s="266"/>
      <c r="O60" s="266"/>
      <c r="P60" s="266"/>
      <c r="Q60" s="266"/>
      <c r="R60" s="267"/>
      <c r="U60" s="64"/>
      <c r="AG60" s="143"/>
      <c r="AH60" s="152"/>
      <c r="AI60" s="311"/>
      <c r="AJ60" s="153" t="s">
        <v>333</v>
      </c>
      <c r="AK60" s="154">
        <v>50</v>
      </c>
      <c r="AL60" s="155">
        <v>2250</v>
      </c>
      <c r="AO60" s="143"/>
      <c r="AP60" s="209"/>
      <c r="AQ60" s="314"/>
      <c r="AR60" s="125" t="s">
        <v>1021</v>
      </c>
      <c r="AS60" s="132">
        <v>6</v>
      </c>
      <c r="AT60" s="210">
        <v>300</v>
      </c>
      <c r="AX60" s="319"/>
      <c r="AY60" s="128" t="s">
        <v>1471</v>
      </c>
      <c r="AZ60" s="127">
        <v>6</v>
      </c>
      <c r="BA60" s="129">
        <v>500</v>
      </c>
    </row>
    <row r="61" spans="1:53" ht="24.95" customHeight="1">
      <c r="A61" s="243" t="s">
        <v>241</v>
      </c>
      <c r="B61" s="243"/>
      <c r="C61" s="243"/>
      <c r="D61" s="241"/>
      <c r="E61" s="242"/>
      <c r="F61" s="242"/>
      <c r="G61" s="242"/>
      <c r="H61" s="242"/>
      <c r="I61" s="242"/>
      <c r="J61" s="242"/>
      <c r="K61" s="242"/>
      <c r="L61" s="242"/>
      <c r="M61" s="242"/>
      <c r="N61" s="242"/>
      <c r="O61" s="242"/>
      <c r="P61" s="242"/>
      <c r="Q61" s="242"/>
      <c r="R61" s="83" t="s">
        <v>176</v>
      </c>
      <c r="U61" s="64"/>
      <c r="AG61" s="143"/>
      <c r="AH61" s="145" t="s">
        <v>334</v>
      </c>
      <c r="AI61" s="156" t="s">
        <v>286</v>
      </c>
      <c r="AJ61" s="146" t="s">
        <v>335</v>
      </c>
      <c r="AK61" s="147">
        <v>180</v>
      </c>
      <c r="AL61" s="148">
        <v>5000</v>
      </c>
      <c r="AO61" s="143"/>
      <c r="AP61" s="209"/>
      <c r="AQ61" s="314"/>
      <c r="AR61" s="125" t="s">
        <v>1022</v>
      </c>
      <c r="AS61" s="132">
        <v>6</v>
      </c>
      <c r="AT61" s="210">
        <v>180</v>
      </c>
      <c r="AX61" s="319"/>
      <c r="AY61" s="128" t="s">
        <v>1472</v>
      </c>
      <c r="AZ61" s="127">
        <v>5.9</v>
      </c>
      <c r="BA61" s="129">
        <v>500</v>
      </c>
    </row>
    <row r="62" spans="1:53" ht="24.95" customHeight="1">
      <c r="A62" s="243" t="s">
        <v>242</v>
      </c>
      <c r="B62" s="243"/>
      <c r="C62" s="243"/>
      <c r="D62" s="241"/>
      <c r="E62" s="242"/>
      <c r="F62" s="242"/>
      <c r="G62" s="242"/>
      <c r="H62" s="242"/>
      <c r="I62" s="242"/>
      <c r="J62" s="242"/>
      <c r="K62" s="242"/>
      <c r="L62" s="242"/>
      <c r="M62" s="242"/>
      <c r="N62" s="242"/>
      <c r="O62" s="242"/>
      <c r="P62" s="242"/>
      <c r="Q62" s="242"/>
      <c r="R62" s="84" t="s">
        <v>176</v>
      </c>
      <c r="U62" s="64"/>
      <c r="AG62" s="143"/>
      <c r="AH62" s="149"/>
      <c r="AI62" s="310" t="s">
        <v>290</v>
      </c>
      <c r="AJ62" s="118" t="s">
        <v>336</v>
      </c>
      <c r="AK62" s="119">
        <v>120</v>
      </c>
      <c r="AL62" s="150">
        <v>5000</v>
      </c>
      <c r="AO62" s="143"/>
      <c r="AP62" s="209"/>
      <c r="AQ62" s="314"/>
      <c r="AR62" s="125" t="s">
        <v>1023</v>
      </c>
      <c r="AS62" s="132">
        <v>6</v>
      </c>
      <c r="AT62" s="210">
        <v>300</v>
      </c>
      <c r="AX62" s="319"/>
      <c r="AY62" s="128" t="s">
        <v>1473</v>
      </c>
      <c r="AZ62" s="127">
        <v>5.9</v>
      </c>
      <c r="BA62" s="129">
        <v>500</v>
      </c>
    </row>
    <row r="63" spans="1:53" ht="24.95" customHeight="1" thickBot="1">
      <c r="A63" s="250" t="s">
        <v>243</v>
      </c>
      <c r="B63" s="250"/>
      <c r="C63" s="250"/>
      <c r="D63" s="254">
        <f>D61-D62</f>
        <v>0</v>
      </c>
      <c r="E63" s="255"/>
      <c r="F63" s="255"/>
      <c r="G63" s="255"/>
      <c r="H63" s="255"/>
      <c r="I63" s="255"/>
      <c r="J63" s="255"/>
      <c r="K63" s="255"/>
      <c r="L63" s="255"/>
      <c r="M63" s="255"/>
      <c r="N63" s="255"/>
      <c r="O63" s="255"/>
      <c r="P63" s="255"/>
      <c r="Q63" s="255"/>
      <c r="R63" s="80" t="s">
        <v>189</v>
      </c>
      <c r="U63" s="64"/>
      <c r="X63" s="114"/>
      <c r="AG63" s="143"/>
      <c r="AH63" s="152"/>
      <c r="AI63" s="311"/>
      <c r="AJ63" s="153" t="s">
        <v>337</v>
      </c>
      <c r="AK63" s="154">
        <v>90</v>
      </c>
      <c r="AL63" s="155">
        <v>4000</v>
      </c>
      <c r="AO63" s="143"/>
      <c r="AP63" s="209"/>
      <c r="AQ63" s="314"/>
      <c r="AR63" s="125" t="s">
        <v>1024</v>
      </c>
      <c r="AS63" s="132">
        <v>6</v>
      </c>
      <c r="AT63" s="210">
        <v>185</v>
      </c>
      <c r="AX63" s="319"/>
      <c r="AY63" s="128" t="s">
        <v>1474</v>
      </c>
      <c r="AZ63" s="127">
        <v>5.9</v>
      </c>
      <c r="BA63" s="129">
        <v>500</v>
      </c>
    </row>
    <row r="64" spans="1:53" ht="24.95" customHeight="1">
      <c r="A64" s="253" t="s">
        <v>244</v>
      </c>
      <c r="B64" s="253"/>
      <c r="C64" s="253"/>
      <c r="D64" s="230" t="e">
        <f>ROUNDDOWN(IF(D51=AG2, IF(D55&gt;=90, D63/1, D63/2),
 IF(OR(D51=AG3, D51=AG4), D63/2,
 IF(D51=AG5, D63/3,
 IF(D51=AG6, D63/1,
 "")))),0)</f>
        <v>#VALUE!</v>
      </c>
      <c r="E64" s="231"/>
      <c r="F64" s="231"/>
      <c r="G64" s="231"/>
      <c r="H64" s="231"/>
      <c r="I64" s="231"/>
      <c r="J64" s="231"/>
      <c r="K64" s="231"/>
      <c r="L64" s="231"/>
      <c r="M64" s="231"/>
      <c r="N64" s="231"/>
      <c r="O64" s="231"/>
      <c r="P64" s="231"/>
      <c r="Q64" s="231"/>
      <c r="R64" s="80" t="s">
        <v>189</v>
      </c>
      <c r="AG64" s="143"/>
      <c r="AH64" s="145" t="s">
        <v>338</v>
      </c>
      <c r="AI64" s="312" t="s">
        <v>286</v>
      </c>
      <c r="AJ64" s="146" t="s">
        <v>339</v>
      </c>
      <c r="AK64" s="147">
        <v>180</v>
      </c>
      <c r="AL64" s="148">
        <v>4000</v>
      </c>
      <c r="AO64" s="143"/>
      <c r="AP64" s="209"/>
      <c r="AQ64" s="314"/>
      <c r="AR64" s="125" t="s">
        <v>1025</v>
      </c>
      <c r="AS64" s="132">
        <v>6</v>
      </c>
      <c r="AT64" s="210">
        <v>180</v>
      </c>
      <c r="AX64" s="319"/>
      <c r="AY64" s="128" t="s">
        <v>1475</v>
      </c>
      <c r="AZ64" s="127">
        <v>5.9</v>
      </c>
      <c r="BA64" s="129">
        <v>500</v>
      </c>
    </row>
    <row r="65" spans="1:53" ht="24.95" customHeight="1">
      <c r="A65" s="251" t="s">
        <v>143</v>
      </c>
      <c r="B65" s="252"/>
      <c r="C65" s="252"/>
      <c r="D65" s="230" t="e">
        <f>_xlfn.IFS(D51=AG2,VLOOKUP(D53,AJ15:AL670,3,0),D51=AG3,VLOOKUP(D53,AR15:AT450,3,0),D51=AG4,VLOOKUP(D53,AY15:BA98,3,0),D51=AG5,VLOOKUP(D53,BE15:BF21,2,0))*1000</f>
        <v>#N/A</v>
      </c>
      <c r="E65" s="231"/>
      <c r="F65" s="231"/>
      <c r="G65" s="231"/>
      <c r="H65" s="231"/>
      <c r="I65" s="231"/>
      <c r="J65" s="231"/>
      <c r="K65" s="231"/>
      <c r="L65" s="231"/>
      <c r="M65" s="231"/>
      <c r="N65" s="231"/>
      <c r="O65" s="231"/>
      <c r="P65" s="231"/>
      <c r="Q65" s="231"/>
      <c r="R65" s="80" t="s">
        <v>189</v>
      </c>
      <c r="U65" s="64"/>
      <c r="AG65" s="143"/>
      <c r="AH65" s="149"/>
      <c r="AI65" s="310"/>
      <c r="AJ65" s="118" t="s">
        <v>340</v>
      </c>
      <c r="AK65" s="119">
        <v>180</v>
      </c>
      <c r="AL65" s="150">
        <v>5000</v>
      </c>
      <c r="AO65" s="143"/>
      <c r="AP65" s="209"/>
      <c r="AQ65" s="314"/>
      <c r="AR65" s="125" t="s">
        <v>1026</v>
      </c>
      <c r="AS65" s="132">
        <v>6</v>
      </c>
      <c r="AT65" s="210">
        <v>155</v>
      </c>
      <c r="AX65" s="319"/>
      <c r="AY65" s="128" t="s">
        <v>1476</v>
      </c>
      <c r="AZ65" s="127">
        <v>5.9</v>
      </c>
      <c r="BA65" s="129">
        <v>500</v>
      </c>
    </row>
    <row r="66" spans="1:53" ht="24.95" customHeight="1">
      <c r="A66" s="247" t="s">
        <v>252</v>
      </c>
      <c r="B66" s="248"/>
      <c r="C66" s="248"/>
      <c r="D66" s="230" t="e">
        <f>ROUNDDOWN(MIN(D64,D65),-3)</f>
        <v>#VALUE!</v>
      </c>
      <c r="E66" s="231"/>
      <c r="F66" s="231"/>
      <c r="G66" s="231"/>
      <c r="H66" s="231"/>
      <c r="I66" s="231"/>
      <c r="J66" s="231"/>
      <c r="K66" s="231"/>
      <c r="L66" s="231"/>
      <c r="M66" s="231"/>
      <c r="N66" s="231"/>
      <c r="O66" s="231"/>
      <c r="P66" s="231"/>
      <c r="Q66" s="231"/>
      <c r="R66" s="80" t="s">
        <v>189</v>
      </c>
      <c r="U66" s="64"/>
      <c r="AG66" s="143"/>
      <c r="AH66" s="149"/>
      <c r="AI66" s="310"/>
      <c r="AJ66" s="118" t="s">
        <v>341</v>
      </c>
      <c r="AK66" s="119">
        <v>180</v>
      </c>
      <c r="AL66" s="150">
        <v>4000</v>
      </c>
      <c r="AO66" s="143"/>
      <c r="AP66" s="209"/>
      <c r="AQ66" s="314"/>
      <c r="AR66" s="125" t="s">
        <v>1027</v>
      </c>
      <c r="AS66" s="132">
        <v>6</v>
      </c>
      <c r="AT66" s="210">
        <v>285</v>
      </c>
      <c r="AX66" s="319"/>
      <c r="AY66" s="128" t="s">
        <v>1477</v>
      </c>
      <c r="AZ66" s="127">
        <v>5.9</v>
      </c>
      <c r="BA66" s="129">
        <v>500</v>
      </c>
    </row>
    <row r="67" spans="1:53" ht="24.95" customHeight="1">
      <c r="A67" s="247" t="s">
        <v>245</v>
      </c>
      <c r="B67" s="248"/>
      <c r="C67" s="249"/>
      <c r="D67" s="232" t="e">
        <f>D66*D57</f>
        <v>#VALUE!</v>
      </c>
      <c r="E67" s="233"/>
      <c r="F67" s="233"/>
      <c r="G67" s="233"/>
      <c r="H67" s="233"/>
      <c r="I67" s="233"/>
      <c r="J67" s="233"/>
      <c r="K67" s="233"/>
      <c r="L67" s="233"/>
      <c r="M67" s="233"/>
      <c r="N67" s="233"/>
      <c r="O67" s="233"/>
      <c r="P67" s="233"/>
      <c r="Q67" s="233"/>
      <c r="R67" s="80" t="s">
        <v>189</v>
      </c>
      <c r="U67" s="64"/>
      <c r="AG67" s="143"/>
      <c r="AH67" s="149"/>
      <c r="AI67" s="310"/>
      <c r="AJ67" s="118" t="s">
        <v>342</v>
      </c>
      <c r="AK67" s="119">
        <v>180</v>
      </c>
      <c r="AL67" s="150">
        <v>4000</v>
      </c>
      <c r="AO67" s="143"/>
      <c r="AP67" s="209"/>
      <c r="AQ67" s="314"/>
      <c r="AR67" s="125" t="s">
        <v>1028</v>
      </c>
      <c r="AS67" s="132">
        <v>6</v>
      </c>
      <c r="AT67" s="210">
        <v>295</v>
      </c>
      <c r="AX67" s="319"/>
      <c r="AY67" s="128" t="s">
        <v>1478</v>
      </c>
      <c r="AZ67" s="127">
        <v>5.9</v>
      </c>
      <c r="BA67" s="129">
        <v>500</v>
      </c>
    </row>
    <row r="68" spans="1:53" ht="24.95" customHeight="1">
      <c r="A68" s="243" t="s">
        <v>253</v>
      </c>
      <c r="B68" s="243"/>
      <c r="C68" s="243"/>
      <c r="D68" s="241"/>
      <c r="E68" s="242"/>
      <c r="F68" s="242"/>
      <c r="G68" s="242"/>
      <c r="H68" s="242"/>
      <c r="I68" s="242"/>
      <c r="J68" s="242"/>
      <c r="K68" s="242"/>
      <c r="L68" s="242"/>
      <c r="M68" s="242"/>
      <c r="N68" s="242"/>
      <c r="O68" s="242"/>
      <c r="P68" s="242"/>
      <c r="Q68" s="242"/>
      <c r="R68" s="79" t="s">
        <v>176</v>
      </c>
      <c r="U68" s="64"/>
      <c r="AG68" s="143"/>
      <c r="AH68" s="149"/>
      <c r="AI68" s="310"/>
      <c r="AJ68" s="118" t="s">
        <v>343</v>
      </c>
      <c r="AK68" s="119">
        <v>180</v>
      </c>
      <c r="AL68" s="150">
        <v>5000</v>
      </c>
      <c r="AO68" s="143"/>
      <c r="AP68" s="209"/>
      <c r="AQ68" s="314"/>
      <c r="AR68" s="125" t="s">
        <v>1029</v>
      </c>
      <c r="AS68" s="132">
        <v>6</v>
      </c>
      <c r="AT68" s="210">
        <v>160</v>
      </c>
      <c r="AX68" s="320"/>
      <c r="AY68" s="128" t="s">
        <v>1479</v>
      </c>
      <c r="AZ68" s="127">
        <v>5.9</v>
      </c>
      <c r="BA68" s="129">
        <v>500</v>
      </c>
    </row>
    <row r="69" spans="1:53" ht="24.95" customHeight="1">
      <c r="A69" s="244" t="s">
        <v>246</v>
      </c>
      <c r="B69" s="244"/>
      <c r="C69" s="244"/>
      <c r="D69" s="241"/>
      <c r="E69" s="242"/>
      <c r="F69" s="242"/>
      <c r="G69" s="242"/>
      <c r="H69" s="242"/>
      <c r="I69" s="242"/>
      <c r="J69" s="242"/>
      <c r="K69" s="242"/>
      <c r="L69" s="242"/>
      <c r="M69" s="242"/>
      <c r="N69" s="242"/>
      <c r="O69" s="242"/>
      <c r="P69" s="242"/>
      <c r="Q69" s="242"/>
      <c r="R69" s="79" t="s">
        <v>176</v>
      </c>
      <c r="U69" s="64"/>
      <c r="AG69" s="143"/>
      <c r="AH69" s="149"/>
      <c r="AI69" s="310"/>
      <c r="AJ69" s="118" t="s">
        <v>344</v>
      </c>
      <c r="AK69" s="119">
        <v>180</v>
      </c>
      <c r="AL69" s="150">
        <v>4000</v>
      </c>
      <c r="AO69" s="143"/>
      <c r="AP69" s="209"/>
      <c r="AQ69" s="314"/>
      <c r="AR69" s="125" t="s">
        <v>1030</v>
      </c>
      <c r="AS69" s="132">
        <v>6</v>
      </c>
      <c r="AT69" s="210">
        <v>135</v>
      </c>
      <c r="AX69" s="318" t="s">
        <v>1529</v>
      </c>
      <c r="AY69" s="128" t="s">
        <v>1480</v>
      </c>
      <c r="AZ69" s="127">
        <v>6</v>
      </c>
      <c r="BA69" s="129">
        <v>500</v>
      </c>
    </row>
    <row r="70" spans="1:53" ht="24.95" customHeight="1">
      <c r="A70" s="245" t="s">
        <v>247</v>
      </c>
      <c r="B70" s="245"/>
      <c r="C70" s="245"/>
      <c r="D70" s="254">
        <f>D68-D69</f>
        <v>0</v>
      </c>
      <c r="E70" s="255"/>
      <c r="F70" s="255"/>
      <c r="G70" s="255"/>
      <c r="H70" s="255"/>
      <c r="I70" s="255"/>
      <c r="J70" s="255"/>
      <c r="K70" s="255"/>
      <c r="L70" s="255"/>
      <c r="M70" s="255"/>
      <c r="N70" s="255"/>
      <c r="O70" s="255"/>
      <c r="P70" s="255"/>
      <c r="Q70" s="255"/>
      <c r="R70" s="80" t="s">
        <v>54</v>
      </c>
      <c r="U70" s="64"/>
      <c r="AG70" s="143"/>
      <c r="AH70" s="149"/>
      <c r="AI70" s="310"/>
      <c r="AJ70" s="121" t="s">
        <v>262</v>
      </c>
      <c r="AK70" s="119">
        <v>180</v>
      </c>
      <c r="AL70" s="150">
        <v>5000</v>
      </c>
      <c r="AO70" s="143"/>
      <c r="AP70" s="209"/>
      <c r="AQ70" s="314"/>
      <c r="AR70" s="125" t="s">
        <v>1031</v>
      </c>
      <c r="AS70" s="132">
        <v>6</v>
      </c>
      <c r="AT70" s="210">
        <v>155</v>
      </c>
      <c r="AX70" s="319"/>
      <c r="AY70" s="128" t="s">
        <v>1481</v>
      </c>
      <c r="AZ70" s="127">
        <v>6</v>
      </c>
      <c r="BA70" s="129">
        <v>500</v>
      </c>
    </row>
    <row r="71" spans="1:53" ht="24.95" customHeight="1">
      <c r="A71" s="251" t="s">
        <v>248</v>
      </c>
      <c r="B71" s="252"/>
      <c r="C71" s="256"/>
      <c r="D71" s="257">
        <f>D70</f>
        <v>0</v>
      </c>
      <c r="E71" s="258"/>
      <c r="F71" s="258"/>
      <c r="G71" s="258"/>
      <c r="H71" s="258"/>
      <c r="I71" s="258"/>
      <c r="J71" s="258"/>
      <c r="K71" s="258"/>
      <c r="L71" s="258"/>
      <c r="M71" s="258"/>
      <c r="N71" s="258"/>
      <c r="O71" s="258"/>
      <c r="P71" s="258"/>
      <c r="Q71" s="258"/>
      <c r="R71" s="80" t="s">
        <v>54</v>
      </c>
      <c r="U71" s="64"/>
      <c r="AG71" s="143"/>
      <c r="AH71" s="149"/>
      <c r="AI71" s="310"/>
      <c r="AJ71" s="121" t="s">
        <v>263</v>
      </c>
      <c r="AK71" s="119">
        <v>150</v>
      </c>
      <c r="AL71" s="150">
        <v>4000</v>
      </c>
      <c r="AO71" s="143"/>
      <c r="AP71" s="209"/>
      <c r="AQ71" s="314"/>
      <c r="AR71" s="125" t="s">
        <v>1032</v>
      </c>
      <c r="AS71" s="132">
        <v>6</v>
      </c>
      <c r="AT71" s="210">
        <v>145</v>
      </c>
      <c r="AX71" s="319"/>
      <c r="AY71" s="128" t="s">
        <v>1482</v>
      </c>
      <c r="AZ71" s="127">
        <v>6</v>
      </c>
      <c r="BA71" s="129">
        <v>500</v>
      </c>
    </row>
    <row r="72" spans="1:53" ht="24.95" customHeight="1">
      <c r="A72" s="247" t="s">
        <v>249</v>
      </c>
      <c r="B72" s="248"/>
      <c r="C72" s="249"/>
      <c r="D72" s="259">
        <f>D71</f>
        <v>0</v>
      </c>
      <c r="E72" s="260"/>
      <c r="F72" s="260"/>
      <c r="G72" s="260"/>
      <c r="H72" s="260"/>
      <c r="I72" s="260"/>
      <c r="J72" s="260"/>
      <c r="K72" s="260"/>
      <c r="L72" s="260"/>
      <c r="M72" s="260"/>
      <c r="N72" s="260"/>
      <c r="O72" s="260"/>
      <c r="P72" s="260"/>
      <c r="Q72" s="260"/>
      <c r="R72" s="82" t="s">
        <v>54</v>
      </c>
      <c r="U72" s="64"/>
      <c r="AG72" s="143"/>
      <c r="AH72" s="149"/>
      <c r="AI72" s="310"/>
      <c r="AJ72" s="121" t="s">
        <v>264</v>
      </c>
      <c r="AK72" s="119">
        <v>150</v>
      </c>
      <c r="AL72" s="150">
        <v>4000</v>
      </c>
      <c r="AO72" s="143"/>
      <c r="AP72" s="209"/>
      <c r="AQ72" s="314"/>
      <c r="AR72" s="125" t="s">
        <v>1033</v>
      </c>
      <c r="AS72" s="132">
        <v>6</v>
      </c>
      <c r="AT72" s="210">
        <v>180</v>
      </c>
      <c r="AX72" s="319"/>
      <c r="AY72" s="128" t="s">
        <v>1483</v>
      </c>
      <c r="AZ72" s="127">
        <v>6</v>
      </c>
      <c r="BA72" s="129">
        <v>500</v>
      </c>
    </row>
    <row r="73" spans="1:53" ht="24.95" customHeight="1">
      <c r="A73" s="251" t="s">
        <v>250</v>
      </c>
      <c r="B73" s="252"/>
      <c r="C73" s="256"/>
      <c r="D73" s="261">
        <f>ROUNDDOWN(D72,-3)</f>
        <v>0</v>
      </c>
      <c r="E73" s="262"/>
      <c r="F73" s="262"/>
      <c r="G73" s="262"/>
      <c r="H73" s="262"/>
      <c r="I73" s="262"/>
      <c r="J73" s="262"/>
      <c r="K73" s="262"/>
      <c r="L73" s="262"/>
      <c r="M73" s="262"/>
      <c r="N73" s="262"/>
      <c r="O73" s="262"/>
      <c r="P73" s="262"/>
      <c r="Q73" s="262"/>
      <c r="R73" s="80" t="s">
        <v>54</v>
      </c>
      <c r="U73" s="64"/>
      <c r="AG73" s="143"/>
      <c r="AH73" s="149"/>
      <c r="AI73" s="310"/>
      <c r="AJ73" s="121" t="s">
        <v>265</v>
      </c>
      <c r="AK73" s="119">
        <v>150</v>
      </c>
      <c r="AL73" s="150">
        <v>4000</v>
      </c>
      <c r="AO73" s="143"/>
      <c r="AP73" s="209"/>
      <c r="AQ73" s="314"/>
      <c r="AR73" s="125" t="s">
        <v>1034</v>
      </c>
      <c r="AS73" s="132">
        <v>6</v>
      </c>
      <c r="AT73" s="210">
        <v>227</v>
      </c>
      <c r="AX73" s="320"/>
      <c r="AY73" s="128" t="s">
        <v>1484</v>
      </c>
      <c r="AZ73" s="127">
        <v>6</v>
      </c>
      <c r="BA73" s="129">
        <v>500</v>
      </c>
    </row>
    <row r="74" spans="1:53" ht="24.95" customHeight="1">
      <c r="A74" s="247" t="s">
        <v>251</v>
      </c>
      <c r="B74" s="248"/>
      <c r="C74" s="249"/>
      <c r="D74" s="263" t="e">
        <f>SUM(D67,D73)</f>
        <v>#VALUE!</v>
      </c>
      <c r="E74" s="264"/>
      <c r="F74" s="264"/>
      <c r="G74" s="264"/>
      <c r="H74" s="264"/>
      <c r="I74" s="264"/>
      <c r="J74" s="264"/>
      <c r="K74" s="264"/>
      <c r="L74" s="264"/>
      <c r="M74" s="264"/>
      <c r="N74" s="264"/>
      <c r="O74" s="264"/>
      <c r="P74" s="264"/>
      <c r="Q74" s="264"/>
      <c r="R74" s="82" t="s">
        <v>54</v>
      </c>
      <c r="U74" s="64"/>
      <c r="AG74" s="143"/>
      <c r="AH74" s="149"/>
      <c r="AI74" s="310"/>
      <c r="AJ74" s="121" t="s">
        <v>266</v>
      </c>
      <c r="AK74" s="119">
        <v>150</v>
      </c>
      <c r="AL74" s="150">
        <v>4000</v>
      </c>
      <c r="AO74" s="143"/>
      <c r="AP74" s="209"/>
      <c r="AQ74" s="314"/>
      <c r="AR74" s="125" t="s">
        <v>1035</v>
      </c>
      <c r="AS74" s="132">
        <v>6</v>
      </c>
      <c r="AT74" s="210">
        <v>350</v>
      </c>
      <c r="AX74" s="318" t="s">
        <v>1531</v>
      </c>
      <c r="AY74" s="128" t="s">
        <v>1485</v>
      </c>
      <c r="AZ74" s="127">
        <v>5.9</v>
      </c>
      <c r="BA74" s="129">
        <v>500</v>
      </c>
    </row>
    <row r="75" spans="1:53" ht="24.95" customHeight="1">
      <c r="A75" s="70"/>
      <c r="B75" s="70"/>
      <c r="C75" s="70"/>
      <c r="D75" s="78"/>
      <c r="E75" s="78"/>
      <c r="F75" s="78"/>
      <c r="G75" s="78"/>
      <c r="H75" s="78"/>
      <c r="I75" s="78"/>
      <c r="J75" s="78"/>
      <c r="K75" s="78"/>
      <c r="L75" s="78"/>
      <c r="M75" s="78"/>
      <c r="N75" s="78"/>
      <c r="O75" s="78"/>
      <c r="P75" s="78"/>
      <c r="Q75" s="78"/>
      <c r="R75" s="77"/>
      <c r="U75" s="64"/>
      <c r="AG75" s="143"/>
      <c r="AH75" s="149"/>
      <c r="AI75" s="310"/>
      <c r="AJ75" s="118" t="s">
        <v>345</v>
      </c>
      <c r="AK75" s="119">
        <v>150</v>
      </c>
      <c r="AL75" s="150">
        <v>4000</v>
      </c>
      <c r="AO75" s="143"/>
      <c r="AP75" s="209"/>
      <c r="AQ75" s="314" t="s">
        <v>974</v>
      </c>
      <c r="AR75" s="125" t="s">
        <v>1036</v>
      </c>
      <c r="AS75" s="132">
        <v>6</v>
      </c>
      <c r="AT75" s="210">
        <v>350</v>
      </c>
      <c r="AX75" s="319"/>
      <c r="AY75" s="128" t="s">
        <v>1486</v>
      </c>
      <c r="AZ75" s="127">
        <v>5.9</v>
      </c>
      <c r="BA75" s="129">
        <v>500</v>
      </c>
    </row>
    <row r="76" spans="1:53" ht="24.95" customHeight="1">
      <c r="A76" s="234" t="s">
        <v>236</v>
      </c>
      <c r="B76" s="235"/>
      <c r="C76" s="235"/>
      <c r="D76" s="235"/>
      <c r="E76" s="235"/>
      <c r="F76" s="235"/>
      <c r="G76" s="235"/>
      <c r="H76" s="235"/>
      <c r="I76" s="235"/>
      <c r="J76" s="235"/>
      <c r="K76" s="235"/>
      <c r="L76" s="235"/>
      <c r="M76" s="235"/>
      <c r="N76" s="235"/>
      <c r="O76" s="235"/>
      <c r="P76" s="235"/>
      <c r="Q76" s="235"/>
      <c r="R76" s="236"/>
      <c r="U76" s="64"/>
      <c r="AG76" s="143"/>
      <c r="AH76" s="149"/>
      <c r="AI76" s="310"/>
      <c r="AJ76" s="118" t="s">
        <v>346</v>
      </c>
      <c r="AK76" s="119">
        <v>150</v>
      </c>
      <c r="AL76" s="150">
        <v>4000</v>
      </c>
      <c r="AO76" s="143"/>
      <c r="AP76" s="209"/>
      <c r="AQ76" s="314"/>
      <c r="AR76" s="125" t="s">
        <v>1037</v>
      </c>
      <c r="AS76" s="132">
        <v>6</v>
      </c>
      <c r="AT76" s="210">
        <v>165</v>
      </c>
      <c r="AX76" s="319"/>
      <c r="AY76" s="128" t="s">
        <v>1487</v>
      </c>
      <c r="AZ76" s="127">
        <v>5.9</v>
      </c>
      <c r="BA76" s="129">
        <v>500</v>
      </c>
    </row>
    <row r="77" spans="1:53" ht="24.95" customHeight="1">
      <c r="A77" s="237" t="s">
        <v>238</v>
      </c>
      <c r="B77" s="237"/>
      <c r="C77" s="237"/>
      <c r="D77" s="238">
        <f>SUM(D68,(D61*D57))</f>
        <v>0</v>
      </c>
      <c r="E77" s="239"/>
      <c r="F77" s="239"/>
      <c r="G77" s="239"/>
      <c r="H77" s="239"/>
      <c r="I77" s="239"/>
      <c r="J77" s="239"/>
      <c r="K77" s="239"/>
      <c r="L77" s="239"/>
      <c r="M77" s="239"/>
      <c r="N77" s="239"/>
      <c r="O77" s="239"/>
      <c r="P77" s="239"/>
      <c r="Q77" s="239"/>
      <c r="R77" s="80" t="s">
        <v>180</v>
      </c>
      <c r="U77" s="64"/>
      <c r="AG77" s="143"/>
      <c r="AH77" s="149"/>
      <c r="AI77" s="310" t="s">
        <v>290</v>
      </c>
      <c r="AJ77" s="118" t="s">
        <v>347</v>
      </c>
      <c r="AK77" s="119">
        <v>120</v>
      </c>
      <c r="AL77" s="150">
        <v>5000</v>
      </c>
      <c r="AO77" s="143"/>
      <c r="AP77" s="209"/>
      <c r="AQ77" s="314"/>
      <c r="AR77" s="125" t="s">
        <v>1038</v>
      </c>
      <c r="AS77" s="132">
        <v>6</v>
      </c>
      <c r="AT77" s="210">
        <v>190</v>
      </c>
      <c r="AX77" s="319"/>
      <c r="AY77" s="128" t="s">
        <v>1488</v>
      </c>
      <c r="AZ77" s="127">
        <v>5.9</v>
      </c>
      <c r="BA77" s="129">
        <v>500</v>
      </c>
    </row>
    <row r="78" spans="1:53" ht="24.95" customHeight="1">
      <c r="A78" s="240" t="s">
        <v>239</v>
      </c>
      <c r="B78" s="240"/>
      <c r="C78" s="240"/>
      <c r="D78" s="241"/>
      <c r="E78" s="242"/>
      <c r="F78" s="242"/>
      <c r="G78" s="242"/>
      <c r="H78" s="242"/>
      <c r="I78" s="242"/>
      <c r="J78" s="242"/>
      <c r="K78" s="242"/>
      <c r="L78" s="242"/>
      <c r="M78" s="242"/>
      <c r="N78" s="242"/>
      <c r="O78" s="242"/>
      <c r="P78" s="242"/>
      <c r="Q78" s="242"/>
      <c r="R78" s="75" t="s">
        <v>180</v>
      </c>
      <c r="U78" s="64"/>
      <c r="AG78" s="143"/>
      <c r="AH78" s="149"/>
      <c r="AI78" s="310"/>
      <c r="AJ78" s="118" t="s">
        <v>348</v>
      </c>
      <c r="AK78" s="119">
        <v>90</v>
      </c>
      <c r="AL78" s="150">
        <v>4000</v>
      </c>
      <c r="AO78" s="143"/>
      <c r="AP78" s="209"/>
      <c r="AQ78" s="314"/>
      <c r="AR78" s="125" t="s">
        <v>1039</v>
      </c>
      <c r="AS78" s="132">
        <v>6</v>
      </c>
      <c r="AT78" s="210">
        <v>195</v>
      </c>
      <c r="AX78" s="319"/>
      <c r="AY78" s="128" t="s">
        <v>1489</v>
      </c>
      <c r="AZ78" s="127">
        <v>5.9</v>
      </c>
      <c r="BA78" s="129">
        <v>500</v>
      </c>
    </row>
    <row r="79" spans="1:53" ht="24.95" customHeight="1">
      <c r="A79" s="237" t="s">
        <v>240</v>
      </c>
      <c r="B79" s="237"/>
      <c r="C79" s="237"/>
      <c r="D79" s="238">
        <f>SUM(D77,D78)</f>
        <v>0</v>
      </c>
      <c r="E79" s="239"/>
      <c r="F79" s="239"/>
      <c r="G79" s="239"/>
      <c r="H79" s="239"/>
      <c r="I79" s="239"/>
      <c r="J79" s="239"/>
      <c r="K79" s="239"/>
      <c r="L79" s="239"/>
      <c r="M79" s="239"/>
      <c r="N79" s="239"/>
      <c r="O79" s="239"/>
      <c r="P79" s="239"/>
      <c r="Q79" s="239"/>
      <c r="R79" s="80" t="s">
        <v>180</v>
      </c>
      <c r="U79" s="64"/>
      <c r="AG79" s="143"/>
      <c r="AH79" s="149"/>
      <c r="AI79" s="310"/>
      <c r="AJ79" s="118" t="s">
        <v>349</v>
      </c>
      <c r="AK79" s="119">
        <v>90</v>
      </c>
      <c r="AL79" s="150">
        <v>4000</v>
      </c>
      <c r="AO79" s="143"/>
      <c r="AP79" s="209"/>
      <c r="AQ79" s="314"/>
      <c r="AR79" s="125" t="s">
        <v>1040</v>
      </c>
      <c r="AS79" s="132">
        <v>6</v>
      </c>
      <c r="AT79" s="210">
        <v>340</v>
      </c>
      <c r="AX79" s="319"/>
      <c r="AY79" s="128" t="s">
        <v>1490</v>
      </c>
      <c r="AZ79" s="127">
        <v>5.9</v>
      </c>
      <c r="BA79" s="129">
        <v>500</v>
      </c>
    </row>
    <row r="80" spans="1:53" ht="24.95" customHeight="1">
      <c r="U80" s="64"/>
      <c r="AG80" s="143"/>
      <c r="AH80" s="149"/>
      <c r="AI80" s="310"/>
      <c r="AJ80" s="118" t="s">
        <v>350</v>
      </c>
      <c r="AK80" s="119">
        <v>90</v>
      </c>
      <c r="AL80" s="150">
        <v>4000</v>
      </c>
      <c r="AO80" s="143"/>
      <c r="AP80" s="209"/>
      <c r="AQ80" s="314"/>
      <c r="AR80" s="125" t="s">
        <v>1041</v>
      </c>
      <c r="AS80" s="132">
        <v>6</v>
      </c>
      <c r="AT80" s="210">
        <v>350</v>
      </c>
      <c r="AX80" s="319"/>
      <c r="AY80" s="128" t="s">
        <v>1491</v>
      </c>
      <c r="AZ80" s="127">
        <v>5.9</v>
      </c>
      <c r="BA80" s="129">
        <v>500</v>
      </c>
    </row>
    <row r="81" spans="1:53" ht="24.95" customHeight="1">
      <c r="A81" s="234" t="s">
        <v>237</v>
      </c>
      <c r="B81" s="235"/>
      <c r="C81" s="235"/>
      <c r="D81" s="235"/>
      <c r="E81" s="235"/>
      <c r="F81" s="235"/>
      <c r="G81" s="235"/>
      <c r="H81" s="235"/>
      <c r="I81" s="235"/>
      <c r="J81" s="235"/>
      <c r="K81" s="235"/>
      <c r="L81" s="235"/>
      <c r="M81" s="235"/>
      <c r="N81" s="235"/>
      <c r="O81" s="235"/>
      <c r="P81" s="235"/>
      <c r="Q81" s="235"/>
      <c r="R81" s="236"/>
      <c r="U81" s="64"/>
      <c r="AG81" s="143"/>
      <c r="AH81" s="149"/>
      <c r="AI81" s="310"/>
      <c r="AJ81" s="118" t="s">
        <v>351</v>
      </c>
      <c r="AK81" s="119">
        <v>90</v>
      </c>
      <c r="AL81" s="150">
        <v>5000</v>
      </c>
      <c r="AO81" s="143"/>
      <c r="AP81" s="209"/>
      <c r="AQ81" s="314"/>
      <c r="AR81" s="125" t="s">
        <v>1042</v>
      </c>
      <c r="AS81" s="132">
        <v>6</v>
      </c>
      <c r="AT81" s="210">
        <v>200</v>
      </c>
      <c r="AX81" s="319"/>
      <c r="AY81" s="128" t="s">
        <v>1492</v>
      </c>
      <c r="AZ81" s="127">
        <v>5.9</v>
      </c>
      <c r="BA81" s="129">
        <v>500</v>
      </c>
    </row>
    <row r="82" spans="1:53" ht="24.95" customHeight="1">
      <c r="A82" s="237" t="s">
        <v>177</v>
      </c>
      <c r="B82" s="237"/>
      <c r="C82" s="237"/>
      <c r="D82" s="238" t="e">
        <f>D74</f>
        <v>#VALUE!</v>
      </c>
      <c r="E82" s="239"/>
      <c r="F82" s="239"/>
      <c r="G82" s="239"/>
      <c r="H82" s="239"/>
      <c r="I82" s="239"/>
      <c r="J82" s="239"/>
      <c r="K82" s="239"/>
      <c r="L82" s="239"/>
      <c r="M82" s="239"/>
      <c r="N82" s="239"/>
      <c r="O82" s="239"/>
      <c r="P82" s="239"/>
      <c r="Q82" s="239"/>
      <c r="R82" s="80" t="s">
        <v>54</v>
      </c>
      <c r="U82" s="64"/>
      <c r="AG82" s="143"/>
      <c r="AH82" s="149"/>
      <c r="AI82" s="310"/>
      <c r="AJ82" s="118" t="s">
        <v>352</v>
      </c>
      <c r="AK82" s="119">
        <v>90</v>
      </c>
      <c r="AL82" s="150">
        <v>4000</v>
      </c>
      <c r="AO82" s="143"/>
      <c r="AP82" s="209"/>
      <c r="AQ82" s="314"/>
      <c r="AR82" s="125" t="s">
        <v>1043</v>
      </c>
      <c r="AS82" s="132">
        <v>6</v>
      </c>
      <c r="AT82" s="210">
        <v>195</v>
      </c>
      <c r="AX82" s="319"/>
      <c r="AY82" s="128" t="s">
        <v>1493</v>
      </c>
      <c r="AZ82" s="127">
        <v>5.9</v>
      </c>
      <c r="BA82" s="129">
        <v>500</v>
      </c>
    </row>
    <row r="83" spans="1:53" ht="24.95" customHeight="1">
      <c r="A83" s="240" t="s">
        <v>178</v>
      </c>
      <c r="B83" s="240"/>
      <c r="C83" s="240"/>
      <c r="D83" s="241"/>
      <c r="E83" s="242"/>
      <c r="F83" s="242"/>
      <c r="G83" s="242"/>
      <c r="H83" s="242"/>
      <c r="I83" s="242"/>
      <c r="J83" s="242"/>
      <c r="K83" s="242"/>
      <c r="L83" s="242"/>
      <c r="M83" s="242"/>
      <c r="N83" s="242"/>
      <c r="O83" s="242"/>
      <c r="P83" s="242"/>
      <c r="Q83" s="242"/>
      <c r="R83" s="110" t="s">
        <v>54</v>
      </c>
      <c r="U83" s="64"/>
      <c r="AG83" s="143"/>
      <c r="AH83" s="149"/>
      <c r="AI83" s="310"/>
      <c r="AJ83" s="118" t="s">
        <v>353</v>
      </c>
      <c r="AK83" s="119">
        <v>90</v>
      </c>
      <c r="AL83" s="150">
        <v>4000</v>
      </c>
      <c r="AO83" s="143"/>
      <c r="AP83" s="209"/>
      <c r="AQ83" s="314"/>
      <c r="AR83" s="125" t="s">
        <v>1044</v>
      </c>
      <c r="AS83" s="132">
        <v>6</v>
      </c>
      <c r="AT83" s="210">
        <v>170</v>
      </c>
      <c r="AX83" s="319"/>
      <c r="AY83" s="128" t="s">
        <v>1494</v>
      </c>
      <c r="AZ83" s="127">
        <v>5.9</v>
      </c>
      <c r="BA83" s="129">
        <v>500</v>
      </c>
    </row>
    <row r="84" spans="1:53" ht="24.95" customHeight="1">
      <c r="A84" s="237" t="s">
        <v>179</v>
      </c>
      <c r="B84" s="237"/>
      <c r="C84" s="237"/>
      <c r="D84" s="238" t="e">
        <f>SUM(D82,D83)</f>
        <v>#VALUE!</v>
      </c>
      <c r="E84" s="239"/>
      <c r="F84" s="239"/>
      <c r="G84" s="239"/>
      <c r="H84" s="239"/>
      <c r="I84" s="239"/>
      <c r="J84" s="239"/>
      <c r="K84" s="239"/>
      <c r="L84" s="239"/>
      <c r="M84" s="239"/>
      <c r="N84" s="239"/>
      <c r="O84" s="239"/>
      <c r="P84" s="239"/>
      <c r="Q84" s="239"/>
      <c r="R84" s="80" t="s">
        <v>54</v>
      </c>
      <c r="U84" s="64"/>
      <c r="AG84" s="143"/>
      <c r="AH84" s="149"/>
      <c r="AI84" s="310"/>
      <c r="AJ84" s="118" t="s">
        <v>354</v>
      </c>
      <c r="AK84" s="119">
        <v>90</v>
      </c>
      <c r="AL84" s="150">
        <v>4000</v>
      </c>
      <c r="AO84" s="143"/>
      <c r="AP84" s="209"/>
      <c r="AQ84" s="314"/>
      <c r="AR84" s="125" t="s">
        <v>1045</v>
      </c>
      <c r="AS84" s="132">
        <v>6</v>
      </c>
      <c r="AT84" s="210">
        <v>315</v>
      </c>
      <c r="AX84" s="319"/>
      <c r="AY84" s="128" t="s">
        <v>1495</v>
      </c>
      <c r="AZ84" s="127">
        <v>5.9</v>
      </c>
      <c r="BA84" s="129">
        <v>500</v>
      </c>
    </row>
    <row r="85" spans="1:53" ht="24.95" customHeight="1">
      <c r="U85" s="64"/>
      <c r="AG85" s="143"/>
      <c r="AH85" s="149"/>
      <c r="AI85" s="323" t="s">
        <v>301</v>
      </c>
      <c r="AJ85" s="118" t="s">
        <v>355</v>
      </c>
      <c r="AK85" s="119">
        <v>50</v>
      </c>
      <c r="AL85" s="150">
        <v>2000</v>
      </c>
      <c r="AO85" s="143"/>
      <c r="AP85" s="209"/>
      <c r="AQ85" s="314"/>
      <c r="AR85" s="125" t="s">
        <v>1046</v>
      </c>
      <c r="AS85" s="132">
        <v>6</v>
      </c>
      <c r="AT85" s="210">
        <v>325</v>
      </c>
      <c r="AX85" s="319"/>
      <c r="AY85" s="128" t="s">
        <v>1496</v>
      </c>
      <c r="AZ85" s="127">
        <v>5.9</v>
      </c>
      <c r="BA85" s="129">
        <v>500</v>
      </c>
    </row>
    <row r="86" spans="1:53" ht="24.95" customHeight="1">
      <c r="U86" s="64"/>
      <c r="AG86" s="143"/>
      <c r="AH86" s="149"/>
      <c r="AI86" s="324"/>
      <c r="AJ86" s="118" t="s">
        <v>356</v>
      </c>
      <c r="AK86" s="119">
        <v>50</v>
      </c>
      <c r="AL86" s="150">
        <v>2000</v>
      </c>
      <c r="AO86" s="143"/>
      <c r="AP86" s="209"/>
      <c r="AQ86" s="314"/>
      <c r="AR86" s="125" t="s">
        <v>1047</v>
      </c>
      <c r="AS86" s="132">
        <v>6</v>
      </c>
      <c r="AT86" s="210">
        <v>180</v>
      </c>
      <c r="AX86" s="319"/>
      <c r="AY86" s="128" t="s">
        <v>1497</v>
      </c>
      <c r="AZ86" s="127">
        <v>5.9</v>
      </c>
      <c r="BA86" s="129">
        <v>500</v>
      </c>
    </row>
    <row r="87" spans="1:53" ht="24.95" customHeight="1">
      <c r="U87" s="64"/>
      <c r="AG87" s="116"/>
      <c r="AH87" s="149"/>
      <c r="AI87" s="325"/>
      <c r="AJ87" s="118" t="s">
        <v>357</v>
      </c>
      <c r="AK87" s="119">
        <v>50</v>
      </c>
      <c r="AL87" s="150">
        <v>2250</v>
      </c>
      <c r="AO87" s="143"/>
      <c r="AP87" s="209"/>
      <c r="AQ87" s="314"/>
      <c r="AR87" s="125" t="s">
        <v>1048</v>
      </c>
      <c r="AS87" s="132">
        <v>6</v>
      </c>
      <c r="AT87" s="210">
        <v>150</v>
      </c>
      <c r="AX87" s="319"/>
      <c r="AY87" s="128" t="s">
        <v>1498</v>
      </c>
      <c r="AZ87" s="127">
        <v>5.9</v>
      </c>
      <c r="BA87" s="129">
        <v>500</v>
      </c>
    </row>
    <row r="88" spans="1:53" ht="24.95" customHeight="1">
      <c r="U88" s="64"/>
      <c r="AG88" s="164"/>
      <c r="AH88" s="149"/>
      <c r="AI88" s="323" t="s">
        <v>510</v>
      </c>
      <c r="AJ88" s="118" t="s">
        <v>358</v>
      </c>
      <c r="AK88" s="119">
        <v>50</v>
      </c>
      <c r="AL88" s="150">
        <v>2250</v>
      </c>
      <c r="AO88" s="143"/>
      <c r="AP88" s="209"/>
      <c r="AQ88" s="314"/>
      <c r="AR88" s="125" t="s">
        <v>1049</v>
      </c>
      <c r="AS88" s="132">
        <v>6</v>
      </c>
      <c r="AT88" s="210">
        <v>170</v>
      </c>
      <c r="AX88" s="319"/>
      <c r="AY88" s="128" t="s">
        <v>1499</v>
      </c>
      <c r="AZ88" s="127">
        <v>5.9</v>
      </c>
      <c r="BA88" s="129">
        <v>500</v>
      </c>
    </row>
    <row r="89" spans="1:53" ht="24.95" customHeight="1">
      <c r="U89" s="64"/>
      <c r="AG89" s="116"/>
      <c r="AH89" s="149"/>
      <c r="AI89" s="324"/>
      <c r="AJ89" s="118" t="s">
        <v>359</v>
      </c>
      <c r="AK89" s="119">
        <v>50</v>
      </c>
      <c r="AL89" s="150">
        <v>2250</v>
      </c>
      <c r="AO89" s="143"/>
      <c r="AP89" s="209"/>
      <c r="AQ89" s="314"/>
      <c r="AR89" s="125" t="s">
        <v>1050</v>
      </c>
      <c r="AS89" s="132">
        <v>6</v>
      </c>
      <c r="AT89" s="210">
        <v>170</v>
      </c>
      <c r="AX89" s="319"/>
      <c r="AY89" s="128" t="s">
        <v>1500</v>
      </c>
      <c r="AZ89" s="127">
        <v>5.9</v>
      </c>
      <c r="BA89" s="129">
        <v>500</v>
      </c>
    </row>
    <row r="90" spans="1:53" ht="24.95" customHeight="1">
      <c r="U90" s="64"/>
      <c r="AG90" s="143"/>
      <c r="AH90" s="149"/>
      <c r="AI90" s="324"/>
      <c r="AJ90" s="118" t="s">
        <v>360</v>
      </c>
      <c r="AK90" s="119">
        <v>50</v>
      </c>
      <c r="AL90" s="150">
        <v>2250</v>
      </c>
      <c r="AO90" s="143"/>
      <c r="AP90" s="209"/>
      <c r="AQ90" s="314"/>
      <c r="AR90" s="125" t="s">
        <v>1051</v>
      </c>
      <c r="AS90" s="132">
        <v>6</v>
      </c>
      <c r="AT90" s="210">
        <v>195</v>
      </c>
      <c r="AX90" s="319"/>
      <c r="AY90" s="128" t="s">
        <v>1501</v>
      </c>
      <c r="AZ90" s="127">
        <v>6</v>
      </c>
      <c r="BA90" s="129">
        <v>500</v>
      </c>
    </row>
    <row r="91" spans="1:53" ht="24.95" customHeight="1">
      <c r="U91" s="64"/>
      <c r="AG91" s="143"/>
      <c r="AH91" s="149"/>
      <c r="AI91" s="325"/>
      <c r="AJ91" s="118" t="s">
        <v>361</v>
      </c>
      <c r="AK91" s="119">
        <v>50</v>
      </c>
      <c r="AL91" s="150">
        <v>2650</v>
      </c>
      <c r="AO91" s="143"/>
      <c r="AP91" s="209"/>
      <c r="AQ91" s="314"/>
      <c r="AR91" s="125" t="s">
        <v>1052</v>
      </c>
      <c r="AS91" s="132">
        <v>6</v>
      </c>
      <c r="AT91" s="210">
        <v>242</v>
      </c>
      <c r="AX91" s="320"/>
      <c r="AY91" s="128" t="s">
        <v>1502</v>
      </c>
      <c r="AZ91" s="127">
        <v>6</v>
      </c>
      <c r="BA91" s="129">
        <v>500</v>
      </c>
    </row>
    <row r="92" spans="1:53" ht="24.95" customHeight="1">
      <c r="U92" s="64"/>
      <c r="AG92" s="143"/>
      <c r="AH92" s="149"/>
      <c r="AI92" s="310" t="s">
        <v>301</v>
      </c>
      <c r="AJ92" s="118" t="s">
        <v>362</v>
      </c>
      <c r="AK92" s="119">
        <v>50</v>
      </c>
      <c r="AL92" s="150">
        <v>2250</v>
      </c>
      <c r="AO92" s="143"/>
      <c r="AP92" s="209"/>
      <c r="AQ92" s="314"/>
      <c r="AR92" s="125" t="s">
        <v>1053</v>
      </c>
      <c r="AS92" s="132">
        <v>6</v>
      </c>
      <c r="AT92" s="210">
        <v>350</v>
      </c>
      <c r="AX92" s="318" t="s">
        <v>1533</v>
      </c>
      <c r="AY92" s="128" t="s">
        <v>1503</v>
      </c>
      <c r="AZ92" s="127">
        <v>5</v>
      </c>
      <c r="BA92" s="129">
        <v>500</v>
      </c>
    </row>
    <row r="93" spans="1:53" ht="24.95" customHeight="1" thickBot="1">
      <c r="U93" s="64"/>
      <c r="AG93" s="143"/>
      <c r="AH93" s="152"/>
      <c r="AI93" s="311"/>
      <c r="AJ93" s="153" t="s">
        <v>363</v>
      </c>
      <c r="AK93" s="154">
        <v>50</v>
      </c>
      <c r="AL93" s="155">
        <v>2000</v>
      </c>
      <c r="AO93" s="143"/>
      <c r="AP93" s="209"/>
      <c r="AQ93" s="314"/>
      <c r="AR93" s="125" t="s">
        <v>1054</v>
      </c>
      <c r="AS93" s="132">
        <v>6</v>
      </c>
      <c r="AT93" s="210">
        <v>350</v>
      </c>
      <c r="AX93" s="319"/>
      <c r="AY93" s="128" t="s">
        <v>1504</v>
      </c>
      <c r="AZ93" s="127">
        <v>5</v>
      </c>
      <c r="BA93" s="129">
        <v>500</v>
      </c>
    </row>
    <row r="94" spans="1:53" ht="24.95" customHeight="1">
      <c r="U94" s="64"/>
      <c r="AG94" s="143"/>
      <c r="AH94" s="145" t="s">
        <v>364</v>
      </c>
      <c r="AI94" s="312" t="s">
        <v>290</v>
      </c>
      <c r="AJ94" s="146" t="s">
        <v>365</v>
      </c>
      <c r="AK94" s="147">
        <v>180</v>
      </c>
      <c r="AL94" s="148">
        <v>4000</v>
      </c>
      <c r="AO94" s="143"/>
      <c r="AP94" s="209"/>
      <c r="AQ94" s="314"/>
      <c r="AR94" s="125" t="s">
        <v>1055</v>
      </c>
      <c r="AS94" s="132">
        <v>6</v>
      </c>
      <c r="AT94" s="210">
        <v>190</v>
      </c>
      <c r="AX94" s="319"/>
      <c r="AY94" s="128" t="s">
        <v>1505</v>
      </c>
      <c r="AZ94" s="127">
        <v>5</v>
      </c>
      <c r="BA94" s="129">
        <v>500</v>
      </c>
    </row>
    <row r="95" spans="1:53" ht="24.95" customHeight="1" thickBot="1">
      <c r="U95" s="64"/>
      <c r="AG95" s="143"/>
      <c r="AH95" s="152"/>
      <c r="AI95" s="311"/>
      <c r="AJ95" s="153" t="s">
        <v>366</v>
      </c>
      <c r="AK95" s="154">
        <v>180</v>
      </c>
      <c r="AL95" s="155">
        <v>4000</v>
      </c>
      <c r="AO95" s="143"/>
      <c r="AP95" s="209"/>
      <c r="AQ95" s="314"/>
      <c r="AR95" s="125" t="s">
        <v>1056</v>
      </c>
      <c r="AS95" s="132">
        <v>6</v>
      </c>
      <c r="AT95" s="210">
        <v>215</v>
      </c>
      <c r="AX95" s="319"/>
      <c r="AY95" s="128" t="s">
        <v>1506</v>
      </c>
      <c r="AZ95" s="127">
        <v>5.3</v>
      </c>
      <c r="BA95" s="129">
        <v>500</v>
      </c>
    </row>
    <row r="96" spans="1:53" ht="24.95" customHeight="1">
      <c r="U96" s="64"/>
      <c r="AG96" s="143"/>
      <c r="AH96" s="145" t="s">
        <v>367</v>
      </c>
      <c r="AI96" s="312" t="s">
        <v>286</v>
      </c>
      <c r="AJ96" s="146" t="s">
        <v>368</v>
      </c>
      <c r="AK96" s="147">
        <v>180</v>
      </c>
      <c r="AL96" s="148">
        <v>4950</v>
      </c>
      <c r="AO96" s="143"/>
      <c r="AP96" s="209"/>
      <c r="AQ96" s="314"/>
      <c r="AR96" s="125" t="s">
        <v>1057</v>
      </c>
      <c r="AS96" s="132">
        <v>6</v>
      </c>
      <c r="AT96" s="210">
        <v>220</v>
      </c>
      <c r="AX96" s="319"/>
      <c r="AY96" s="128" t="s">
        <v>1507</v>
      </c>
      <c r="AZ96" s="127">
        <v>5.3</v>
      </c>
      <c r="BA96" s="129">
        <v>500</v>
      </c>
    </row>
    <row r="97" spans="21:53" ht="24.95" customHeight="1">
      <c r="U97" s="64"/>
      <c r="AG97" s="143"/>
      <c r="AH97" s="149"/>
      <c r="AI97" s="310"/>
      <c r="AJ97" s="118" t="s">
        <v>369</v>
      </c>
      <c r="AK97" s="119">
        <v>180</v>
      </c>
      <c r="AL97" s="150">
        <v>8300</v>
      </c>
      <c r="AO97" s="143"/>
      <c r="AP97" s="209"/>
      <c r="AQ97" s="314"/>
      <c r="AR97" s="125" t="s">
        <v>1058</v>
      </c>
      <c r="AS97" s="132">
        <v>6</v>
      </c>
      <c r="AT97" s="210">
        <v>350</v>
      </c>
      <c r="AX97" s="320"/>
      <c r="AY97" s="128" t="s">
        <v>1508</v>
      </c>
      <c r="AZ97" s="127">
        <v>5.3</v>
      </c>
      <c r="BA97" s="129">
        <v>500</v>
      </c>
    </row>
    <row r="98" spans="21:53" ht="24.95" customHeight="1">
      <c r="U98" s="64"/>
      <c r="AG98" s="143"/>
      <c r="AH98" s="149"/>
      <c r="AI98" s="310" t="s">
        <v>290</v>
      </c>
      <c r="AJ98" s="118" t="s">
        <v>370</v>
      </c>
      <c r="AK98" s="119">
        <v>120</v>
      </c>
      <c r="AL98" s="150">
        <v>4950</v>
      </c>
      <c r="AO98" s="143"/>
      <c r="AP98" s="209"/>
      <c r="AQ98" s="314"/>
      <c r="AR98" s="125" t="s">
        <v>1059</v>
      </c>
      <c r="AS98" s="132">
        <v>6</v>
      </c>
      <c r="AT98" s="210">
        <v>350</v>
      </c>
      <c r="AX98" s="130" t="s">
        <v>1535</v>
      </c>
      <c r="AY98" s="128" t="s">
        <v>1509</v>
      </c>
      <c r="AZ98" s="127">
        <v>3</v>
      </c>
      <c r="BA98" s="129">
        <v>375</v>
      </c>
    </row>
    <row r="99" spans="21:53" ht="24.95" customHeight="1">
      <c r="U99" s="64"/>
      <c r="AG99" s="143"/>
      <c r="AH99" s="149"/>
      <c r="AI99" s="310"/>
      <c r="AJ99" s="118" t="s">
        <v>371</v>
      </c>
      <c r="AK99" s="119">
        <v>120</v>
      </c>
      <c r="AL99" s="150">
        <v>4950</v>
      </c>
      <c r="AO99" s="143"/>
      <c r="AP99" s="209"/>
      <c r="AQ99" s="314"/>
      <c r="AR99" s="125" t="s">
        <v>1060</v>
      </c>
      <c r="AS99" s="132">
        <v>6</v>
      </c>
      <c r="AT99" s="210">
        <v>225</v>
      </c>
    </row>
    <row r="100" spans="21:53" ht="24.95" customHeight="1">
      <c r="U100" s="64"/>
      <c r="AG100" s="143"/>
      <c r="AH100" s="149"/>
      <c r="AI100" s="310"/>
      <c r="AJ100" s="118" t="s">
        <v>372</v>
      </c>
      <c r="AK100" s="119">
        <v>120</v>
      </c>
      <c r="AL100" s="150">
        <v>4950</v>
      </c>
      <c r="AO100" s="143"/>
      <c r="AP100" s="209"/>
      <c r="AQ100" s="314"/>
      <c r="AR100" s="125" t="s">
        <v>1061</v>
      </c>
      <c r="AS100" s="132">
        <v>6</v>
      </c>
      <c r="AT100" s="210">
        <v>220</v>
      </c>
    </row>
    <row r="101" spans="21:53" ht="24.95" customHeight="1">
      <c r="U101" s="64"/>
      <c r="AG101" s="143"/>
      <c r="AH101" s="149"/>
      <c r="AI101" s="310"/>
      <c r="AJ101" s="118" t="s">
        <v>373</v>
      </c>
      <c r="AK101" s="119">
        <v>120</v>
      </c>
      <c r="AL101" s="150">
        <v>4500</v>
      </c>
      <c r="AO101" s="143"/>
      <c r="AP101" s="209"/>
      <c r="AQ101" s="314"/>
      <c r="AR101" s="125" t="s">
        <v>1062</v>
      </c>
      <c r="AS101" s="132">
        <v>6</v>
      </c>
      <c r="AT101" s="210">
        <v>195</v>
      </c>
    </row>
    <row r="102" spans="21:53" ht="24.95" customHeight="1">
      <c r="U102" s="64"/>
      <c r="AG102" s="116"/>
      <c r="AH102" s="149"/>
      <c r="AI102" s="310"/>
      <c r="AJ102" s="118" t="s">
        <v>374</v>
      </c>
      <c r="AK102" s="119">
        <v>90</v>
      </c>
      <c r="AL102" s="150">
        <v>3950</v>
      </c>
      <c r="AO102" s="143"/>
      <c r="AP102" s="209"/>
      <c r="AQ102" s="314"/>
      <c r="AR102" s="125" t="s">
        <v>1063</v>
      </c>
      <c r="AS102" s="132">
        <v>6</v>
      </c>
      <c r="AT102" s="210">
        <v>350</v>
      </c>
    </row>
    <row r="103" spans="21:53" ht="24.95" customHeight="1">
      <c r="U103" s="64"/>
      <c r="AG103" s="164"/>
      <c r="AH103" s="149"/>
      <c r="AI103" s="310" t="s">
        <v>301</v>
      </c>
      <c r="AJ103" s="118" t="s">
        <v>375</v>
      </c>
      <c r="AK103" s="119">
        <v>50</v>
      </c>
      <c r="AL103" s="150">
        <v>1900</v>
      </c>
      <c r="AO103" s="143"/>
      <c r="AP103" s="209"/>
      <c r="AQ103" s="314"/>
      <c r="AR103" s="125" t="s">
        <v>1064</v>
      </c>
      <c r="AS103" s="132">
        <v>6</v>
      </c>
      <c r="AT103" s="210">
        <v>350</v>
      </c>
    </row>
    <row r="104" spans="21:53" ht="24.95" customHeight="1">
      <c r="U104" s="64"/>
      <c r="AG104" s="116"/>
      <c r="AH104" s="149"/>
      <c r="AI104" s="310"/>
      <c r="AJ104" s="118" t="s">
        <v>376</v>
      </c>
      <c r="AK104" s="119">
        <v>50</v>
      </c>
      <c r="AL104" s="150">
        <v>1750</v>
      </c>
      <c r="AO104" s="143"/>
      <c r="AP104" s="209"/>
      <c r="AQ104" s="314"/>
      <c r="AR104" s="125" t="s">
        <v>1065</v>
      </c>
      <c r="AS104" s="132">
        <v>6</v>
      </c>
      <c r="AT104" s="210">
        <v>200</v>
      </c>
    </row>
    <row r="105" spans="21:53" ht="24.95" customHeight="1">
      <c r="U105" s="64"/>
      <c r="AG105" s="143"/>
      <c r="AH105" s="149"/>
      <c r="AI105" s="310"/>
      <c r="AJ105" s="118" t="s">
        <v>377</v>
      </c>
      <c r="AK105" s="119">
        <v>50</v>
      </c>
      <c r="AL105" s="150">
        <v>2000</v>
      </c>
      <c r="AO105" s="143"/>
      <c r="AP105" s="209"/>
      <c r="AQ105" s="314"/>
      <c r="AR105" s="125" t="s">
        <v>1066</v>
      </c>
      <c r="AS105" s="132">
        <v>6</v>
      </c>
      <c r="AT105" s="210">
        <v>175</v>
      </c>
    </row>
    <row r="106" spans="21:53" ht="24.95" customHeight="1">
      <c r="U106" s="64"/>
      <c r="AG106" s="143"/>
      <c r="AH106" s="149"/>
      <c r="AI106" s="310"/>
      <c r="AJ106" s="118" t="s">
        <v>378</v>
      </c>
      <c r="AK106" s="119">
        <v>50</v>
      </c>
      <c r="AL106" s="150">
        <v>1900</v>
      </c>
      <c r="AO106" s="143"/>
      <c r="AP106" s="209"/>
      <c r="AQ106" s="314"/>
      <c r="AR106" s="125" t="s">
        <v>1067</v>
      </c>
      <c r="AS106" s="132">
        <v>6</v>
      </c>
      <c r="AT106" s="210">
        <v>195</v>
      </c>
    </row>
    <row r="107" spans="21:53" ht="24.95" customHeight="1">
      <c r="U107" s="64"/>
      <c r="AG107" s="143"/>
      <c r="AH107" s="149"/>
      <c r="AI107" s="310" t="s">
        <v>316</v>
      </c>
      <c r="AJ107" s="118" t="s">
        <v>379</v>
      </c>
      <c r="AK107" s="119">
        <v>30</v>
      </c>
      <c r="AL107" s="150">
        <v>575</v>
      </c>
      <c r="AO107" s="143"/>
      <c r="AP107" s="209"/>
      <c r="AQ107" s="314"/>
      <c r="AR107" s="125" t="s">
        <v>1068</v>
      </c>
      <c r="AS107" s="132">
        <v>6</v>
      </c>
      <c r="AT107" s="210">
        <v>160</v>
      </c>
    </row>
    <row r="108" spans="21:53" ht="24.95" customHeight="1" thickBot="1">
      <c r="U108" s="64"/>
      <c r="AG108" s="143"/>
      <c r="AH108" s="152"/>
      <c r="AI108" s="311"/>
      <c r="AJ108" s="153" t="s">
        <v>380</v>
      </c>
      <c r="AK108" s="154">
        <v>30</v>
      </c>
      <c r="AL108" s="155">
        <v>575</v>
      </c>
      <c r="AO108" s="143"/>
      <c r="AP108" s="209"/>
      <c r="AQ108" s="314"/>
      <c r="AR108" s="125" t="s">
        <v>1069</v>
      </c>
      <c r="AS108" s="132">
        <v>6</v>
      </c>
      <c r="AT108" s="210">
        <v>180</v>
      </c>
    </row>
    <row r="109" spans="21:53" ht="24.95" customHeight="1">
      <c r="U109" s="64"/>
      <c r="AG109" s="143"/>
      <c r="AH109" s="145" t="s">
        <v>381</v>
      </c>
      <c r="AI109" s="156" t="s">
        <v>290</v>
      </c>
      <c r="AJ109" s="146" t="s">
        <v>382</v>
      </c>
      <c r="AK109" s="147">
        <v>120</v>
      </c>
      <c r="AL109" s="148">
        <v>5000</v>
      </c>
      <c r="AO109" s="143"/>
      <c r="AP109" s="209"/>
      <c r="AQ109" s="314"/>
      <c r="AR109" s="125" t="s">
        <v>1070</v>
      </c>
      <c r="AS109" s="132">
        <v>6</v>
      </c>
      <c r="AT109" s="210">
        <v>205</v>
      </c>
    </row>
    <row r="110" spans="21:53" ht="24.95" customHeight="1" thickBot="1">
      <c r="U110" s="64"/>
      <c r="AG110" s="143"/>
      <c r="AH110" s="152"/>
      <c r="AI110" s="163" t="s">
        <v>301</v>
      </c>
      <c r="AJ110" s="153" t="s">
        <v>383</v>
      </c>
      <c r="AK110" s="154">
        <v>50</v>
      </c>
      <c r="AL110" s="155">
        <v>1750</v>
      </c>
      <c r="AO110" s="143"/>
      <c r="AP110" s="209"/>
      <c r="AQ110" s="314"/>
      <c r="AR110" s="125" t="s">
        <v>1071</v>
      </c>
      <c r="AS110" s="132">
        <v>6</v>
      </c>
      <c r="AT110" s="210">
        <v>210</v>
      </c>
    </row>
    <row r="111" spans="21:53" ht="24.95" customHeight="1">
      <c r="U111" s="64"/>
      <c r="AG111" s="143"/>
      <c r="AH111" s="145" t="s">
        <v>384</v>
      </c>
      <c r="AI111" s="312" t="s">
        <v>286</v>
      </c>
      <c r="AJ111" s="146" t="s">
        <v>385</v>
      </c>
      <c r="AK111" s="147">
        <v>180</v>
      </c>
      <c r="AL111" s="148">
        <v>5000</v>
      </c>
      <c r="AO111" s="143"/>
      <c r="AP111" s="209"/>
      <c r="AQ111" s="314"/>
      <c r="AR111" s="125" t="s">
        <v>1072</v>
      </c>
      <c r="AS111" s="132">
        <v>6</v>
      </c>
      <c r="AT111" s="210">
        <v>350</v>
      </c>
    </row>
    <row r="112" spans="21:53" ht="24.95" customHeight="1">
      <c r="U112" s="64"/>
      <c r="AG112" s="143"/>
      <c r="AH112" s="149"/>
      <c r="AI112" s="310"/>
      <c r="AJ112" s="118" t="s">
        <v>386</v>
      </c>
      <c r="AK112" s="119">
        <v>150</v>
      </c>
      <c r="AL112" s="150">
        <v>5000</v>
      </c>
      <c r="AO112" s="143"/>
      <c r="AP112" s="209"/>
      <c r="AQ112" s="314"/>
      <c r="AR112" s="125" t="s">
        <v>1073</v>
      </c>
      <c r="AS112" s="132">
        <v>6</v>
      </c>
      <c r="AT112" s="210">
        <v>350</v>
      </c>
    </row>
    <row r="113" spans="21:46" ht="24.95" customHeight="1">
      <c r="U113" s="64"/>
      <c r="AG113" s="143"/>
      <c r="AH113" s="149"/>
      <c r="AI113" s="310" t="s">
        <v>290</v>
      </c>
      <c r="AJ113" s="118" t="s">
        <v>387</v>
      </c>
      <c r="AK113" s="119">
        <v>120</v>
      </c>
      <c r="AL113" s="150">
        <v>5000</v>
      </c>
      <c r="AO113" s="143"/>
      <c r="AP113" s="209"/>
      <c r="AQ113" s="314"/>
      <c r="AR113" s="125" t="s">
        <v>1074</v>
      </c>
      <c r="AS113" s="132">
        <v>6</v>
      </c>
      <c r="AT113" s="210">
        <v>215</v>
      </c>
    </row>
    <row r="114" spans="21:46" ht="24.95" customHeight="1">
      <c r="U114" s="64"/>
      <c r="AG114" s="143"/>
      <c r="AH114" s="149"/>
      <c r="AI114" s="310"/>
      <c r="AJ114" s="118" t="s">
        <v>388</v>
      </c>
      <c r="AK114" s="119">
        <v>120</v>
      </c>
      <c r="AL114" s="150">
        <v>5000</v>
      </c>
      <c r="AO114" s="143"/>
      <c r="AP114" s="209"/>
      <c r="AQ114" s="314"/>
      <c r="AR114" s="125" t="s">
        <v>1075</v>
      </c>
      <c r="AS114" s="132">
        <v>6</v>
      </c>
      <c r="AT114" s="210">
        <v>210</v>
      </c>
    </row>
    <row r="115" spans="21:46" ht="24.95" customHeight="1">
      <c r="U115" s="64"/>
      <c r="AG115" s="143"/>
      <c r="AH115" s="149"/>
      <c r="AI115" s="310"/>
      <c r="AJ115" s="118" t="s">
        <v>389</v>
      </c>
      <c r="AK115" s="119">
        <v>120</v>
      </c>
      <c r="AL115" s="150">
        <v>5000</v>
      </c>
      <c r="AO115" s="143"/>
      <c r="AP115" s="209"/>
      <c r="AQ115" s="314"/>
      <c r="AR115" s="125" t="s">
        <v>1076</v>
      </c>
      <c r="AS115" s="132">
        <v>6</v>
      </c>
      <c r="AT115" s="210">
        <v>185</v>
      </c>
    </row>
    <row r="116" spans="21:46" ht="24.95" customHeight="1">
      <c r="U116" s="64"/>
      <c r="AG116" s="143"/>
      <c r="AH116" s="149"/>
      <c r="AI116" s="310"/>
      <c r="AJ116" s="118" t="s">
        <v>390</v>
      </c>
      <c r="AK116" s="119">
        <v>90</v>
      </c>
      <c r="AL116" s="150">
        <v>5000</v>
      </c>
      <c r="AO116" s="143"/>
      <c r="AP116" s="209"/>
      <c r="AQ116" s="314"/>
      <c r="AR116" s="125" t="s">
        <v>1077</v>
      </c>
      <c r="AS116" s="132">
        <v>6</v>
      </c>
      <c r="AT116" s="210">
        <v>345</v>
      </c>
    </row>
    <row r="117" spans="21:46" ht="24.95" customHeight="1">
      <c r="U117" s="64"/>
      <c r="AG117" s="143"/>
      <c r="AH117" s="149"/>
      <c r="AI117" s="310"/>
      <c r="AJ117" s="118" t="s">
        <v>391</v>
      </c>
      <c r="AK117" s="119">
        <v>90</v>
      </c>
      <c r="AL117" s="150">
        <v>5000</v>
      </c>
      <c r="AO117" s="143"/>
      <c r="AP117" s="209"/>
      <c r="AQ117" s="314"/>
      <c r="AR117" s="125" t="s">
        <v>1078</v>
      </c>
      <c r="AS117" s="132">
        <v>6</v>
      </c>
      <c r="AT117" s="210">
        <v>350</v>
      </c>
    </row>
    <row r="118" spans="21:46" ht="24.95" customHeight="1">
      <c r="U118" s="64"/>
      <c r="AG118" s="143"/>
      <c r="AH118" s="149"/>
      <c r="AI118" s="310"/>
      <c r="AJ118" s="118" t="s">
        <v>392</v>
      </c>
      <c r="AK118" s="119">
        <v>90</v>
      </c>
      <c r="AL118" s="150">
        <v>5000</v>
      </c>
      <c r="AO118" s="143"/>
      <c r="AP118" s="209"/>
      <c r="AQ118" s="314"/>
      <c r="AR118" s="125" t="s">
        <v>1079</v>
      </c>
      <c r="AS118" s="132">
        <v>6</v>
      </c>
      <c r="AT118" s="210">
        <v>190</v>
      </c>
    </row>
    <row r="119" spans="21:46" ht="24.95" customHeight="1">
      <c r="U119" s="64"/>
      <c r="AG119" s="143"/>
      <c r="AH119" s="149"/>
      <c r="AI119" s="310"/>
      <c r="AJ119" s="118" t="s">
        <v>393</v>
      </c>
      <c r="AK119" s="119">
        <v>90</v>
      </c>
      <c r="AL119" s="150">
        <v>4000</v>
      </c>
      <c r="AO119" s="143"/>
      <c r="AP119" s="209"/>
      <c r="AQ119" s="314"/>
      <c r="AR119" s="125" t="s">
        <v>1080</v>
      </c>
      <c r="AS119" s="132">
        <v>6</v>
      </c>
      <c r="AT119" s="210">
        <v>165</v>
      </c>
    </row>
    <row r="120" spans="21:46" ht="24.95" customHeight="1" thickBot="1">
      <c r="U120" s="64"/>
      <c r="AG120" s="143"/>
      <c r="AH120" s="149"/>
      <c r="AI120" s="310"/>
      <c r="AJ120" s="118" t="s">
        <v>394</v>
      </c>
      <c r="AK120" s="119">
        <v>90</v>
      </c>
      <c r="AL120" s="150">
        <v>4000</v>
      </c>
      <c r="AO120" s="143"/>
      <c r="AP120" s="211"/>
      <c r="AQ120" s="315"/>
      <c r="AR120" s="202" t="s">
        <v>1081</v>
      </c>
      <c r="AS120" s="203">
        <v>6</v>
      </c>
      <c r="AT120" s="204">
        <v>185</v>
      </c>
    </row>
    <row r="121" spans="21:46" ht="24.95" customHeight="1">
      <c r="U121" s="64"/>
      <c r="AG121" s="143"/>
      <c r="AH121" s="149"/>
      <c r="AI121" s="310" t="s">
        <v>301</v>
      </c>
      <c r="AJ121" s="118" t="s">
        <v>395</v>
      </c>
      <c r="AK121" s="119">
        <v>50</v>
      </c>
      <c r="AL121" s="150">
        <v>2700</v>
      </c>
      <c r="AO121" s="116"/>
      <c r="AP121" s="207" t="s">
        <v>1082</v>
      </c>
      <c r="AQ121" s="200" t="s">
        <v>1083</v>
      </c>
      <c r="AR121" s="199" t="s">
        <v>1084</v>
      </c>
      <c r="AS121" s="200">
        <v>4</v>
      </c>
      <c r="AT121" s="208">
        <v>20</v>
      </c>
    </row>
    <row r="122" spans="21:46" ht="24.95" customHeight="1" thickBot="1">
      <c r="U122" s="64"/>
      <c r="AG122" s="116"/>
      <c r="AH122" s="149"/>
      <c r="AI122" s="310"/>
      <c r="AJ122" s="118" t="s">
        <v>396</v>
      </c>
      <c r="AK122" s="119">
        <v>50</v>
      </c>
      <c r="AL122" s="150">
        <v>2500</v>
      </c>
      <c r="AO122" s="116"/>
      <c r="AP122" s="211"/>
      <c r="AQ122" s="203" t="s">
        <v>1085</v>
      </c>
      <c r="AR122" s="202" t="s">
        <v>1086</v>
      </c>
      <c r="AS122" s="203">
        <v>3</v>
      </c>
      <c r="AT122" s="204">
        <v>60</v>
      </c>
    </row>
    <row r="123" spans="21:46" ht="24.95" customHeight="1">
      <c r="U123" s="64"/>
      <c r="AG123" s="143"/>
      <c r="AH123" s="149"/>
      <c r="AI123" s="310"/>
      <c r="AJ123" s="118" t="s">
        <v>397</v>
      </c>
      <c r="AK123" s="119">
        <v>50</v>
      </c>
      <c r="AL123" s="150">
        <v>2000</v>
      </c>
      <c r="AO123" s="116"/>
      <c r="AP123" s="207" t="s">
        <v>1087</v>
      </c>
      <c r="AQ123" s="313" t="s">
        <v>974</v>
      </c>
      <c r="AR123" s="199" t="s">
        <v>1088</v>
      </c>
      <c r="AS123" s="200">
        <v>6</v>
      </c>
      <c r="AT123" s="208">
        <v>250</v>
      </c>
    </row>
    <row r="124" spans="21:46" ht="24.95" customHeight="1">
      <c r="U124" s="64"/>
      <c r="AG124" s="143"/>
      <c r="AH124" s="149"/>
      <c r="AI124" s="310"/>
      <c r="AJ124" s="118" t="s">
        <v>398</v>
      </c>
      <c r="AK124" s="119">
        <v>50</v>
      </c>
      <c r="AL124" s="150">
        <v>2000</v>
      </c>
      <c r="AO124" s="143"/>
      <c r="AP124" s="209"/>
      <c r="AQ124" s="314"/>
      <c r="AR124" s="125" t="s">
        <v>1089</v>
      </c>
      <c r="AS124" s="132">
        <v>6</v>
      </c>
      <c r="AT124" s="210">
        <v>325</v>
      </c>
    </row>
    <row r="125" spans="21:46" ht="24.95" customHeight="1">
      <c r="U125" s="64"/>
      <c r="AG125" s="143"/>
      <c r="AH125" s="149"/>
      <c r="AI125" s="310"/>
      <c r="AJ125" s="118" t="s">
        <v>399</v>
      </c>
      <c r="AK125" s="119">
        <v>50</v>
      </c>
      <c r="AL125" s="150">
        <v>2500</v>
      </c>
      <c r="AO125" s="143"/>
      <c r="AP125" s="209"/>
      <c r="AQ125" s="314"/>
      <c r="AR125" s="125" t="s">
        <v>1090</v>
      </c>
      <c r="AS125" s="132">
        <v>6</v>
      </c>
      <c r="AT125" s="210">
        <v>275</v>
      </c>
    </row>
    <row r="126" spans="21:46" ht="24.95" customHeight="1">
      <c r="U126" s="64"/>
      <c r="AG126" s="143"/>
      <c r="AH126" s="149"/>
      <c r="AI126" s="310"/>
      <c r="AJ126" s="118" t="s">
        <v>400</v>
      </c>
      <c r="AK126" s="119">
        <v>50</v>
      </c>
      <c r="AL126" s="150">
        <v>2000</v>
      </c>
      <c r="AO126" s="143"/>
      <c r="AP126" s="209"/>
      <c r="AQ126" s="314"/>
      <c r="AR126" s="125" t="s">
        <v>1091</v>
      </c>
      <c r="AS126" s="132">
        <v>6</v>
      </c>
      <c r="AT126" s="210">
        <v>350</v>
      </c>
    </row>
    <row r="127" spans="21:46" ht="24.95" customHeight="1">
      <c r="U127" s="64"/>
      <c r="AG127" s="143"/>
      <c r="AH127" s="149"/>
      <c r="AI127" s="310"/>
      <c r="AJ127" s="118" t="s">
        <v>401</v>
      </c>
      <c r="AK127" s="119">
        <v>50</v>
      </c>
      <c r="AL127" s="150">
        <v>2000</v>
      </c>
      <c r="AO127" s="143"/>
      <c r="AP127" s="209"/>
      <c r="AQ127" s="314"/>
      <c r="AR127" s="192" t="s">
        <v>1092</v>
      </c>
      <c r="AS127" s="132">
        <v>6</v>
      </c>
      <c r="AT127" s="210">
        <v>285</v>
      </c>
    </row>
    <row r="128" spans="21:46" ht="24.95" customHeight="1" thickBot="1">
      <c r="U128" s="64"/>
      <c r="AG128" s="143"/>
      <c r="AH128" s="152"/>
      <c r="AI128" s="163" t="s">
        <v>316</v>
      </c>
      <c r="AJ128" s="153" t="s">
        <v>402</v>
      </c>
      <c r="AK128" s="154">
        <v>30</v>
      </c>
      <c r="AL128" s="155">
        <v>600</v>
      </c>
      <c r="AO128" s="143"/>
      <c r="AP128" s="209"/>
      <c r="AQ128" s="314"/>
      <c r="AR128" s="192" t="s">
        <v>1093</v>
      </c>
      <c r="AS128" s="132">
        <v>6</v>
      </c>
      <c r="AT128" s="210">
        <v>350</v>
      </c>
    </row>
    <row r="129" spans="21:46" ht="24.95" customHeight="1">
      <c r="U129" s="64"/>
      <c r="AG129" s="143"/>
      <c r="AH129" s="145" t="s">
        <v>403</v>
      </c>
      <c r="AI129" s="312" t="s">
        <v>286</v>
      </c>
      <c r="AJ129" s="146" t="s">
        <v>404</v>
      </c>
      <c r="AK129" s="147">
        <v>180</v>
      </c>
      <c r="AL129" s="148">
        <v>4950</v>
      </c>
      <c r="AO129" s="143"/>
      <c r="AP129" s="209"/>
      <c r="AQ129" s="314"/>
      <c r="AR129" s="192" t="s">
        <v>1094</v>
      </c>
      <c r="AS129" s="132">
        <v>6</v>
      </c>
      <c r="AT129" s="210">
        <v>295</v>
      </c>
    </row>
    <row r="130" spans="21:46" ht="24.95" customHeight="1">
      <c r="U130" s="64"/>
      <c r="AG130" s="143"/>
      <c r="AH130" s="149"/>
      <c r="AI130" s="310"/>
      <c r="AJ130" s="118" t="s">
        <v>405</v>
      </c>
      <c r="AK130" s="119">
        <v>180</v>
      </c>
      <c r="AL130" s="150">
        <v>8300</v>
      </c>
      <c r="AO130" s="143"/>
      <c r="AP130" s="209"/>
      <c r="AQ130" s="314"/>
      <c r="AR130" s="192" t="s">
        <v>1095</v>
      </c>
      <c r="AS130" s="132">
        <v>6</v>
      </c>
      <c r="AT130" s="210">
        <v>350</v>
      </c>
    </row>
    <row r="131" spans="21:46" ht="24.95" customHeight="1">
      <c r="U131" s="64"/>
      <c r="AG131" s="143"/>
      <c r="AH131" s="149"/>
      <c r="AI131" s="310" t="s">
        <v>290</v>
      </c>
      <c r="AJ131" s="118" t="s">
        <v>406</v>
      </c>
      <c r="AK131" s="119">
        <v>120</v>
      </c>
      <c r="AL131" s="150">
        <v>4950</v>
      </c>
      <c r="AO131" s="116"/>
      <c r="AP131" s="209"/>
      <c r="AQ131" s="314"/>
      <c r="AR131" s="125" t="s">
        <v>1096</v>
      </c>
      <c r="AS131" s="132">
        <v>3.2</v>
      </c>
      <c r="AT131" s="210">
        <v>104</v>
      </c>
    </row>
    <row r="132" spans="21:46" ht="24.95" customHeight="1">
      <c r="U132" s="64"/>
      <c r="AG132" s="143"/>
      <c r="AH132" s="149"/>
      <c r="AI132" s="310"/>
      <c r="AJ132" s="118" t="s">
        <v>407</v>
      </c>
      <c r="AK132" s="119">
        <v>120</v>
      </c>
      <c r="AL132" s="150">
        <v>4950</v>
      </c>
      <c r="AO132" s="116"/>
      <c r="AP132" s="209"/>
      <c r="AQ132" s="314"/>
      <c r="AR132" s="125" t="s">
        <v>1097</v>
      </c>
      <c r="AS132" s="132">
        <v>3.2</v>
      </c>
      <c r="AT132" s="210">
        <v>179</v>
      </c>
    </row>
    <row r="133" spans="21:46" ht="24.95" customHeight="1">
      <c r="U133" s="64"/>
      <c r="AG133" s="143"/>
      <c r="AH133" s="149"/>
      <c r="AI133" s="310"/>
      <c r="AJ133" s="118" t="s">
        <v>408</v>
      </c>
      <c r="AK133" s="119">
        <v>120</v>
      </c>
      <c r="AL133" s="150">
        <v>4950</v>
      </c>
      <c r="AO133" s="143"/>
      <c r="AP133" s="209"/>
      <c r="AQ133" s="314"/>
      <c r="AR133" s="125" t="s">
        <v>1098</v>
      </c>
      <c r="AS133" s="132">
        <v>3.2</v>
      </c>
      <c r="AT133" s="210">
        <v>116</v>
      </c>
    </row>
    <row r="134" spans="21:46" ht="24.95" customHeight="1" thickBot="1">
      <c r="U134" s="64"/>
      <c r="AG134" s="143"/>
      <c r="AH134" s="149"/>
      <c r="AI134" s="310"/>
      <c r="AJ134" s="118" t="s">
        <v>409</v>
      </c>
      <c r="AK134" s="119">
        <v>120</v>
      </c>
      <c r="AL134" s="150">
        <v>4500</v>
      </c>
      <c r="AO134" s="143"/>
      <c r="AP134" s="211"/>
      <c r="AQ134" s="315"/>
      <c r="AR134" s="202" t="s">
        <v>1099</v>
      </c>
      <c r="AS134" s="203">
        <v>3.2</v>
      </c>
      <c r="AT134" s="204">
        <v>191</v>
      </c>
    </row>
    <row r="135" spans="21:46" ht="24.95" customHeight="1" thickBot="1">
      <c r="U135" s="64"/>
      <c r="AG135" s="143"/>
      <c r="AH135" s="149"/>
      <c r="AI135" s="310"/>
      <c r="AJ135" s="118" t="s">
        <v>410</v>
      </c>
      <c r="AK135" s="119">
        <v>90</v>
      </c>
      <c r="AL135" s="150">
        <v>3950</v>
      </c>
      <c r="AO135" s="143"/>
      <c r="AP135" s="212" t="s">
        <v>1100</v>
      </c>
      <c r="AQ135" s="213" t="s">
        <v>974</v>
      </c>
      <c r="AR135" s="214" t="s">
        <v>1101</v>
      </c>
      <c r="AS135" s="213">
        <v>6</v>
      </c>
      <c r="AT135" s="215">
        <v>75</v>
      </c>
    </row>
    <row r="136" spans="21:46" ht="24.95" customHeight="1">
      <c r="U136" s="64"/>
      <c r="AG136" s="116"/>
      <c r="AH136" s="149"/>
      <c r="AI136" s="310" t="s">
        <v>301</v>
      </c>
      <c r="AJ136" s="118" t="s">
        <v>411</v>
      </c>
      <c r="AK136" s="119">
        <v>50</v>
      </c>
      <c r="AL136" s="150">
        <v>1975</v>
      </c>
      <c r="AO136" s="143"/>
      <c r="AP136" s="207" t="s">
        <v>1102</v>
      </c>
      <c r="AQ136" s="313" t="s">
        <v>974</v>
      </c>
      <c r="AR136" s="199" t="s">
        <v>1103</v>
      </c>
      <c r="AS136" s="200">
        <v>6</v>
      </c>
      <c r="AT136" s="208">
        <v>205</v>
      </c>
    </row>
    <row r="137" spans="21:46" ht="24.95" customHeight="1">
      <c r="U137" s="64"/>
      <c r="AG137" s="164"/>
      <c r="AH137" s="149"/>
      <c r="AI137" s="310"/>
      <c r="AJ137" s="118" t="s">
        <v>412</v>
      </c>
      <c r="AK137" s="119">
        <v>50</v>
      </c>
      <c r="AL137" s="150">
        <v>1975</v>
      </c>
      <c r="AO137" s="143"/>
      <c r="AP137" s="209"/>
      <c r="AQ137" s="314"/>
      <c r="AR137" s="125" t="s">
        <v>1104</v>
      </c>
      <c r="AS137" s="132">
        <v>6</v>
      </c>
      <c r="AT137" s="210">
        <v>262</v>
      </c>
    </row>
    <row r="138" spans="21:46" ht="24.95" customHeight="1">
      <c r="U138" s="64"/>
      <c r="AG138" s="164"/>
      <c r="AH138" s="149"/>
      <c r="AI138" s="310"/>
      <c r="AJ138" s="118" t="s">
        <v>413</v>
      </c>
      <c r="AK138" s="119">
        <v>50</v>
      </c>
      <c r="AL138" s="150">
        <v>1750</v>
      </c>
      <c r="AO138" s="143"/>
      <c r="AP138" s="209"/>
      <c r="AQ138" s="314"/>
      <c r="AR138" s="125" t="s">
        <v>1105</v>
      </c>
      <c r="AS138" s="132">
        <v>6</v>
      </c>
      <c r="AT138" s="210">
        <v>300</v>
      </c>
    </row>
    <row r="139" spans="21:46" ht="24.95" customHeight="1">
      <c r="U139" s="64"/>
      <c r="AG139" s="164"/>
      <c r="AH139" s="149"/>
      <c r="AI139" s="310"/>
      <c r="AJ139" s="118" t="s">
        <v>414</v>
      </c>
      <c r="AK139" s="119">
        <v>50</v>
      </c>
      <c r="AL139" s="150">
        <v>2000</v>
      </c>
      <c r="AO139" s="143"/>
      <c r="AP139" s="209"/>
      <c r="AQ139" s="314"/>
      <c r="AR139" s="125" t="s">
        <v>1106</v>
      </c>
      <c r="AS139" s="132">
        <v>6</v>
      </c>
      <c r="AT139" s="210">
        <v>300</v>
      </c>
    </row>
    <row r="140" spans="21:46" ht="24.95" customHeight="1">
      <c r="U140" s="64"/>
      <c r="AG140" s="116"/>
      <c r="AH140" s="149"/>
      <c r="AI140" s="310"/>
      <c r="AJ140" s="118" t="s">
        <v>415</v>
      </c>
      <c r="AK140" s="119">
        <v>50</v>
      </c>
      <c r="AL140" s="150">
        <v>1900</v>
      </c>
      <c r="AO140" s="143"/>
      <c r="AP140" s="209"/>
      <c r="AQ140" s="314"/>
      <c r="AR140" s="125" t="s">
        <v>1107</v>
      </c>
      <c r="AS140" s="132">
        <v>6</v>
      </c>
      <c r="AT140" s="210">
        <v>110</v>
      </c>
    </row>
    <row r="141" spans="21:46" ht="24.95" customHeight="1">
      <c r="U141" s="64"/>
      <c r="AG141" s="116"/>
      <c r="AH141" s="149"/>
      <c r="AI141" s="310" t="s">
        <v>316</v>
      </c>
      <c r="AJ141" s="118" t="s">
        <v>416</v>
      </c>
      <c r="AK141" s="119">
        <v>30</v>
      </c>
      <c r="AL141" s="150">
        <v>575</v>
      </c>
      <c r="AO141" s="143"/>
      <c r="AP141" s="209"/>
      <c r="AQ141" s="314" t="s">
        <v>974</v>
      </c>
      <c r="AR141" s="125" t="s">
        <v>1108</v>
      </c>
      <c r="AS141" s="132">
        <v>6</v>
      </c>
      <c r="AT141" s="210">
        <v>110</v>
      </c>
    </row>
    <row r="142" spans="21:46" ht="24.95" customHeight="1" thickBot="1">
      <c r="U142" s="64"/>
      <c r="AG142" s="164"/>
      <c r="AH142" s="152"/>
      <c r="AI142" s="311"/>
      <c r="AJ142" s="153" t="s">
        <v>417</v>
      </c>
      <c r="AK142" s="154">
        <v>30</v>
      </c>
      <c r="AL142" s="155">
        <v>575</v>
      </c>
      <c r="AO142" s="143"/>
      <c r="AP142" s="209"/>
      <c r="AQ142" s="314"/>
      <c r="AR142" s="125" t="s">
        <v>1109</v>
      </c>
      <c r="AS142" s="132">
        <v>6</v>
      </c>
      <c r="AT142" s="210">
        <v>96</v>
      </c>
    </row>
    <row r="143" spans="21:46" ht="24.95" customHeight="1">
      <c r="U143" s="64"/>
      <c r="AG143" s="116"/>
      <c r="AH143" s="145" t="s">
        <v>418</v>
      </c>
      <c r="AI143" s="156" t="s">
        <v>290</v>
      </c>
      <c r="AJ143" s="146" t="s">
        <v>419</v>
      </c>
      <c r="AK143" s="147">
        <v>100</v>
      </c>
      <c r="AL143" s="148">
        <v>4950</v>
      </c>
      <c r="AO143" s="143"/>
      <c r="AP143" s="209"/>
      <c r="AQ143" s="314"/>
      <c r="AR143" s="125" t="s">
        <v>1110</v>
      </c>
      <c r="AS143" s="132">
        <v>6</v>
      </c>
      <c r="AT143" s="210">
        <v>111</v>
      </c>
    </row>
    <row r="144" spans="21:46" ht="24.95" customHeight="1">
      <c r="U144" s="64"/>
      <c r="AG144" s="143"/>
      <c r="AH144" s="149"/>
      <c r="AI144" s="310" t="s">
        <v>301</v>
      </c>
      <c r="AJ144" s="118" t="s">
        <v>420</v>
      </c>
      <c r="AK144" s="119">
        <v>50</v>
      </c>
      <c r="AL144" s="150">
        <v>1600</v>
      </c>
      <c r="AO144" s="143"/>
      <c r="AP144" s="209"/>
      <c r="AQ144" s="314"/>
      <c r="AR144" s="125" t="s">
        <v>1111</v>
      </c>
      <c r="AS144" s="132">
        <v>6</v>
      </c>
      <c r="AT144" s="210">
        <v>125</v>
      </c>
    </row>
    <row r="145" spans="21:46" ht="24.95" customHeight="1">
      <c r="U145" s="64"/>
      <c r="AG145" s="143"/>
      <c r="AH145" s="149"/>
      <c r="AI145" s="310"/>
      <c r="AJ145" s="118" t="s">
        <v>421</v>
      </c>
      <c r="AK145" s="119">
        <v>50</v>
      </c>
      <c r="AL145" s="150">
        <v>1600</v>
      </c>
      <c r="AO145" s="143"/>
      <c r="AP145" s="209"/>
      <c r="AQ145" s="314"/>
      <c r="AR145" s="125" t="s">
        <v>1112</v>
      </c>
      <c r="AS145" s="132">
        <v>6</v>
      </c>
      <c r="AT145" s="210">
        <v>143</v>
      </c>
    </row>
    <row r="146" spans="21:46" ht="24.95" customHeight="1" thickBot="1">
      <c r="U146" s="64"/>
      <c r="AG146" s="143"/>
      <c r="AH146" s="152"/>
      <c r="AI146" s="163" t="s">
        <v>316</v>
      </c>
      <c r="AJ146" s="153" t="s">
        <v>422</v>
      </c>
      <c r="AK146" s="154">
        <v>25</v>
      </c>
      <c r="AL146" s="155">
        <v>575</v>
      </c>
      <c r="AO146" s="143"/>
      <c r="AP146" s="209"/>
      <c r="AQ146" s="314"/>
      <c r="AR146" s="125" t="s">
        <v>1113</v>
      </c>
      <c r="AS146" s="132">
        <v>6</v>
      </c>
      <c r="AT146" s="210">
        <v>143</v>
      </c>
    </row>
    <row r="147" spans="21:46" ht="24.95" customHeight="1" thickBot="1">
      <c r="U147" s="64"/>
      <c r="AG147" s="143"/>
      <c r="AH147" s="165" t="s">
        <v>423</v>
      </c>
      <c r="AI147" s="166" t="s">
        <v>316</v>
      </c>
      <c r="AJ147" s="167" t="s">
        <v>424</v>
      </c>
      <c r="AK147" s="168">
        <v>10</v>
      </c>
      <c r="AL147" s="169">
        <v>550</v>
      </c>
      <c r="AO147" s="143"/>
      <c r="AP147" s="209"/>
      <c r="AQ147" s="314"/>
      <c r="AR147" s="125" t="s">
        <v>1114</v>
      </c>
      <c r="AS147" s="132">
        <v>6</v>
      </c>
      <c r="AT147" s="210">
        <v>173</v>
      </c>
    </row>
    <row r="148" spans="21:46" ht="24.95" customHeight="1">
      <c r="U148" s="64"/>
      <c r="AG148" s="143"/>
      <c r="AH148" s="170" t="s">
        <v>425</v>
      </c>
      <c r="AI148" s="312" t="s">
        <v>290</v>
      </c>
      <c r="AJ148" s="171" t="s">
        <v>426</v>
      </c>
      <c r="AK148" s="147">
        <v>180</v>
      </c>
      <c r="AL148" s="148">
        <v>4000</v>
      </c>
      <c r="AO148" s="143"/>
      <c r="AP148" s="209"/>
      <c r="AQ148" s="314"/>
      <c r="AR148" s="125" t="s">
        <v>1115</v>
      </c>
      <c r="AS148" s="132">
        <v>6</v>
      </c>
      <c r="AT148" s="210">
        <v>173</v>
      </c>
    </row>
    <row r="149" spans="21:46" ht="24.95" customHeight="1">
      <c r="U149" s="64"/>
      <c r="AG149" s="143"/>
      <c r="AH149" s="149"/>
      <c r="AI149" s="310"/>
      <c r="AJ149" s="118" t="s">
        <v>427</v>
      </c>
      <c r="AK149" s="119">
        <v>180</v>
      </c>
      <c r="AL149" s="150">
        <v>4000</v>
      </c>
      <c r="AO149" s="143"/>
      <c r="AP149" s="209"/>
      <c r="AQ149" s="314"/>
      <c r="AR149" s="125" t="s">
        <v>1116</v>
      </c>
      <c r="AS149" s="132">
        <v>6</v>
      </c>
      <c r="AT149" s="210">
        <v>188</v>
      </c>
    </row>
    <row r="150" spans="21:46" ht="24.95" customHeight="1" thickBot="1">
      <c r="AG150" s="143"/>
      <c r="AH150" s="152"/>
      <c r="AI150" s="311"/>
      <c r="AJ150" s="153" t="s">
        <v>428</v>
      </c>
      <c r="AK150" s="154">
        <v>180</v>
      </c>
      <c r="AL150" s="155">
        <v>4000</v>
      </c>
      <c r="AO150" s="143"/>
      <c r="AP150" s="209"/>
      <c r="AQ150" s="314"/>
      <c r="AR150" s="125" t="s">
        <v>1117</v>
      </c>
      <c r="AS150" s="132">
        <v>6</v>
      </c>
      <c r="AT150" s="210">
        <v>188</v>
      </c>
    </row>
    <row r="151" spans="21:46" ht="24.95" customHeight="1">
      <c r="AG151" s="143"/>
      <c r="AH151" s="145" t="s">
        <v>429</v>
      </c>
      <c r="AI151" s="312" t="s">
        <v>286</v>
      </c>
      <c r="AJ151" s="146" t="s">
        <v>430</v>
      </c>
      <c r="AK151" s="147">
        <v>400</v>
      </c>
      <c r="AL151" s="148">
        <v>9950</v>
      </c>
      <c r="AO151" s="143"/>
      <c r="AP151" s="209"/>
      <c r="AQ151" s="314"/>
      <c r="AR151" s="125" t="s">
        <v>1118</v>
      </c>
      <c r="AS151" s="132">
        <v>6</v>
      </c>
      <c r="AT151" s="210">
        <v>110</v>
      </c>
    </row>
    <row r="152" spans="21:46" ht="24.95" customHeight="1">
      <c r="AG152" s="143"/>
      <c r="AH152" s="149"/>
      <c r="AI152" s="310"/>
      <c r="AJ152" s="118" t="s">
        <v>431</v>
      </c>
      <c r="AK152" s="119">
        <v>200</v>
      </c>
      <c r="AL152" s="150">
        <v>14950</v>
      </c>
      <c r="AO152" s="143"/>
      <c r="AP152" s="209"/>
      <c r="AQ152" s="314"/>
      <c r="AR152" s="125" t="s">
        <v>1119</v>
      </c>
      <c r="AS152" s="132">
        <v>6</v>
      </c>
      <c r="AT152" s="210">
        <v>124</v>
      </c>
    </row>
    <row r="153" spans="21:46" ht="24.95" customHeight="1">
      <c r="AG153" s="143"/>
      <c r="AH153" s="149"/>
      <c r="AI153" s="310"/>
      <c r="AJ153" s="118" t="s">
        <v>432</v>
      </c>
      <c r="AK153" s="119">
        <v>200</v>
      </c>
      <c r="AL153" s="150">
        <v>14950</v>
      </c>
      <c r="AO153" s="143"/>
      <c r="AP153" s="209"/>
      <c r="AQ153" s="314"/>
      <c r="AR153" s="125" t="s">
        <v>1120</v>
      </c>
      <c r="AS153" s="132">
        <v>6</v>
      </c>
      <c r="AT153" s="210">
        <v>139</v>
      </c>
    </row>
    <row r="154" spans="21:46" ht="24.95" customHeight="1">
      <c r="AG154" s="143"/>
      <c r="AH154" s="149"/>
      <c r="AI154" s="310" t="s">
        <v>290</v>
      </c>
      <c r="AJ154" s="118" t="s">
        <v>433</v>
      </c>
      <c r="AK154" s="119">
        <v>100</v>
      </c>
      <c r="AL154" s="150">
        <v>5000</v>
      </c>
      <c r="AO154" s="143"/>
      <c r="AP154" s="209"/>
      <c r="AQ154" s="314"/>
      <c r="AR154" s="125" t="s">
        <v>1121</v>
      </c>
      <c r="AS154" s="132">
        <v>4.8</v>
      </c>
      <c r="AT154" s="210">
        <v>96</v>
      </c>
    </row>
    <row r="155" spans="21:46" ht="24.95" customHeight="1">
      <c r="AG155" s="143"/>
      <c r="AH155" s="149"/>
      <c r="AI155" s="310"/>
      <c r="AJ155" s="118" t="s">
        <v>434</v>
      </c>
      <c r="AK155" s="119">
        <v>100</v>
      </c>
      <c r="AL155" s="150">
        <v>5000</v>
      </c>
      <c r="AO155" s="143"/>
      <c r="AP155" s="209"/>
      <c r="AQ155" s="314"/>
      <c r="AR155" s="125" t="s">
        <v>1122</v>
      </c>
      <c r="AS155" s="132">
        <v>4</v>
      </c>
      <c r="AT155" s="210">
        <v>110</v>
      </c>
    </row>
    <row r="156" spans="21:46" ht="24.95" customHeight="1">
      <c r="AG156" s="143"/>
      <c r="AH156" s="149"/>
      <c r="AI156" s="310"/>
      <c r="AJ156" s="118" t="s">
        <v>435</v>
      </c>
      <c r="AK156" s="119">
        <v>90</v>
      </c>
      <c r="AL156" s="150">
        <v>4950</v>
      </c>
      <c r="AO156" s="143"/>
      <c r="AP156" s="209"/>
      <c r="AQ156" s="314"/>
      <c r="AR156" s="125" t="s">
        <v>1123</v>
      </c>
      <c r="AS156" s="132">
        <v>4</v>
      </c>
      <c r="AT156" s="210">
        <v>117</v>
      </c>
    </row>
    <row r="157" spans="21:46" ht="24.95" customHeight="1">
      <c r="AG157" s="143"/>
      <c r="AH157" s="149"/>
      <c r="AI157" s="310"/>
      <c r="AJ157" s="118" t="s">
        <v>436</v>
      </c>
      <c r="AK157" s="119">
        <v>90</v>
      </c>
      <c r="AL157" s="150">
        <v>4950</v>
      </c>
      <c r="AO157" s="143"/>
      <c r="AP157" s="209"/>
      <c r="AQ157" s="314"/>
      <c r="AR157" s="125" t="s">
        <v>1124</v>
      </c>
      <c r="AS157" s="132">
        <v>3.2</v>
      </c>
      <c r="AT157" s="210">
        <v>195</v>
      </c>
    </row>
    <row r="158" spans="21:46" ht="24.95" customHeight="1">
      <c r="AG158" s="143"/>
      <c r="AH158" s="149"/>
      <c r="AI158" s="310"/>
      <c r="AJ158" s="118" t="s">
        <v>437</v>
      </c>
      <c r="AK158" s="119">
        <v>90</v>
      </c>
      <c r="AL158" s="150">
        <v>4950</v>
      </c>
      <c r="AO158" s="143"/>
      <c r="AP158" s="209"/>
      <c r="AQ158" s="314"/>
      <c r="AR158" s="125" t="s">
        <v>1125</v>
      </c>
      <c r="AS158" s="132">
        <v>3.2</v>
      </c>
      <c r="AT158" s="210">
        <v>200</v>
      </c>
    </row>
    <row r="159" spans="21:46" ht="24.95" customHeight="1">
      <c r="AG159" s="143"/>
      <c r="AH159" s="149"/>
      <c r="AI159" s="310"/>
      <c r="AJ159" s="118" t="s">
        <v>438</v>
      </c>
      <c r="AK159" s="119">
        <v>90</v>
      </c>
      <c r="AL159" s="150">
        <v>4950</v>
      </c>
      <c r="AO159" s="143"/>
      <c r="AP159" s="209"/>
      <c r="AQ159" s="314"/>
      <c r="AR159" s="125" t="s">
        <v>1126</v>
      </c>
      <c r="AS159" s="132">
        <v>3.2</v>
      </c>
      <c r="AT159" s="210">
        <v>91</v>
      </c>
    </row>
    <row r="160" spans="21:46" ht="24.95" customHeight="1">
      <c r="AG160" s="143"/>
      <c r="AH160" s="149"/>
      <c r="AI160" s="310"/>
      <c r="AJ160" s="118" t="s">
        <v>439</v>
      </c>
      <c r="AK160" s="119">
        <v>90</v>
      </c>
      <c r="AL160" s="150">
        <v>4950</v>
      </c>
      <c r="AO160" s="143"/>
      <c r="AP160" s="209"/>
      <c r="AQ160" s="314"/>
      <c r="AR160" s="125" t="s">
        <v>1127</v>
      </c>
      <c r="AS160" s="132">
        <v>3.2</v>
      </c>
      <c r="AT160" s="210">
        <v>91</v>
      </c>
    </row>
    <row r="161" spans="33:46" ht="24.95" customHeight="1">
      <c r="AG161" s="143"/>
      <c r="AH161" s="149"/>
      <c r="AI161" s="310"/>
      <c r="AJ161" s="118" t="s">
        <v>440</v>
      </c>
      <c r="AK161" s="119">
        <v>90</v>
      </c>
      <c r="AL161" s="150">
        <v>4950</v>
      </c>
      <c r="AO161" s="143"/>
      <c r="AP161" s="209"/>
      <c r="AQ161" s="314"/>
      <c r="AR161" s="125" t="s">
        <v>1128</v>
      </c>
      <c r="AS161" s="132">
        <v>3.2</v>
      </c>
      <c r="AT161" s="210">
        <v>123</v>
      </c>
    </row>
    <row r="162" spans="33:46" ht="24.95" customHeight="1">
      <c r="AG162" s="143"/>
      <c r="AH162" s="149"/>
      <c r="AI162" s="310" t="s">
        <v>290</v>
      </c>
      <c r="AJ162" s="118" t="s">
        <v>441</v>
      </c>
      <c r="AK162" s="119">
        <v>90</v>
      </c>
      <c r="AL162" s="150">
        <v>4950</v>
      </c>
      <c r="AO162" s="143"/>
      <c r="AP162" s="209"/>
      <c r="AQ162" s="314"/>
      <c r="AR162" s="125" t="s">
        <v>1129</v>
      </c>
      <c r="AS162" s="132">
        <v>3.2</v>
      </c>
      <c r="AT162" s="210">
        <v>104</v>
      </c>
    </row>
    <row r="163" spans="33:46" ht="24.95" customHeight="1">
      <c r="AG163" s="143"/>
      <c r="AH163" s="149"/>
      <c r="AI163" s="310"/>
      <c r="AJ163" s="118" t="s">
        <v>442</v>
      </c>
      <c r="AK163" s="119">
        <v>90</v>
      </c>
      <c r="AL163" s="150">
        <v>4950</v>
      </c>
      <c r="AO163" s="143"/>
      <c r="AP163" s="209"/>
      <c r="AQ163" s="314"/>
      <c r="AR163" s="125" t="s">
        <v>1130</v>
      </c>
      <c r="AS163" s="132">
        <v>6</v>
      </c>
      <c r="AT163" s="210">
        <v>211</v>
      </c>
    </row>
    <row r="164" spans="33:46" ht="24.95" customHeight="1">
      <c r="AG164" s="143"/>
      <c r="AH164" s="149"/>
      <c r="AI164" s="310"/>
      <c r="AJ164" s="118" t="s">
        <v>443</v>
      </c>
      <c r="AK164" s="119">
        <v>90</v>
      </c>
      <c r="AL164" s="150">
        <v>4950</v>
      </c>
      <c r="AO164" s="143"/>
      <c r="AP164" s="209"/>
      <c r="AQ164" s="314"/>
      <c r="AR164" s="125" t="s">
        <v>1131</v>
      </c>
      <c r="AS164" s="132">
        <v>6</v>
      </c>
      <c r="AT164" s="210">
        <v>321</v>
      </c>
    </row>
    <row r="165" spans="33:46" ht="24.95" customHeight="1">
      <c r="AG165" s="143"/>
      <c r="AH165" s="149"/>
      <c r="AI165" s="310"/>
      <c r="AJ165" s="118" t="s">
        <v>444</v>
      </c>
      <c r="AK165" s="119">
        <v>90</v>
      </c>
      <c r="AL165" s="150">
        <v>4950</v>
      </c>
      <c r="AO165" s="143"/>
      <c r="AP165" s="209"/>
      <c r="AQ165" s="314"/>
      <c r="AR165" s="125" t="s">
        <v>1132</v>
      </c>
      <c r="AS165" s="132">
        <v>6</v>
      </c>
      <c r="AT165" s="210">
        <v>325</v>
      </c>
    </row>
    <row r="166" spans="33:46" ht="24.95" customHeight="1">
      <c r="AG166" s="143"/>
      <c r="AH166" s="149"/>
      <c r="AI166" s="310"/>
      <c r="AJ166" s="118" t="s">
        <v>445</v>
      </c>
      <c r="AK166" s="119">
        <v>90</v>
      </c>
      <c r="AL166" s="150">
        <v>4950</v>
      </c>
      <c r="AO166" s="143"/>
      <c r="AP166" s="209"/>
      <c r="AQ166" s="314"/>
      <c r="AR166" s="125" t="s">
        <v>1133</v>
      </c>
      <c r="AS166" s="132">
        <v>6</v>
      </c>
      <c r="AT166" s="210">
        <v>325</v>
      </c>
    </row>
    <row r="167" spans="33:46" ht="24.95" customHeight="1">
      <c r="AG167" s="143"/>
      <c r="AH167" s="149"/>
      <c r="AI167" s="310"/>
      <c r="AJ167" s="118" t="s">
        <v>446</v>
      </c>
      <c r="AK167" s="119">
        <v>90</v>
      </c>
      <c r="AL167" s="150">
        <v>4950</v>
      </c>
      <c r="AO167" s="143"/>
      <c r="AP167" s="209"/>
      <c r="AQ167" s="314"/>
      <c r="AR167" s="125" t="s">
        <v>1134</v>
      </c>
      <c r="AS167" s="132">
        <v>6</v>
      </c>
      <c r="AT167" s="210">
        <v>225.5</v>
      </c>
    </row>
    <row r="168" spans="33:46" ht="24.95" customHeight="1">
      <c r="AG168" s="143"/>
      <c r="AH168" s="149"/>
      <c r="AI168" s="310"/>
      <c r="AJ168" s="118" t="s">
        <v>447</v>
      </c>
      <c r="AK168" s="119">
        <v>90</v>
      </c>
      <c r="AL168" s="150">
        <v>4950</v>
      </c>
      <c r="AO168" s="143"/>
      <c r="AP168" s="209"/>
      <c r="AQ168" s="314"/>
      <c r="AR168" s="125" t="s">
        <v>1135</v>
      </c>
      <c r="AS168" s="132">
        <v>6</v>
      </c>
      <c r="AT168" s="210">
        <v>325</v>
      </c>
    </row>
    <row r="169" spans="33:46" ht="24.95" customHeight="1">
      <c r="AG169" s="143"/>
      <c r="AH169" s="149"/>
      <c r="AI169" s="310"/>
      <c r="AJ169" s="118" t="s">
        <v>448</v>
      </c>
      <c r="AK169" s="119">
        <v>90</v>
      </c>
      <c r="AL169" s="150">
        <v>4950</v>
      </c>
      <c r="AO169" s="143"/>
      <c r="AP169" s="209"/>
      <c r="AQ169" s="314"/>
      <c r="AR169" s="125" t="s">
        <v>1136</v>
      </c>
      <c r="AS169" s="132">
        <v>6</v>
      </c>
      <c r="AT169" s="210">
        <v>325</v>
      </c>
    </row>
    <row r="170" spans="33:46" ht="24.95" customHeight="1">
      <c r="AG170" s="143"/>
      <c r="AH170" s="149"/>
      <c r="AI170" s="310"/>
      <c r="AJ170" s="118" t="s">
        <v>449</v>
      </c>
      <c r="AK170" s="124">
        <v>90</v>
      </c>
      <c r="AL170" s="150">
        <v>4950</v>
      </c>
      <c r="AO170" s="143"/>
      <c r="AP170" s="209"/>
      <c r="AQ170" s="314"/>
      <c r="AR170" s="125" t="s">
        <v>1137</v>
      </c>
      <c r="AS170" s="132">
        <v>6</v>
      </c>
      <c r="AT170" s="210">
        <v>325</v>
      </c>
    </row>
    <row r="171" spans="33:46" ht="24.95" customHeight="1">
      <c r="AG171" s="143"/>
      <c r="AH171" s="149"/>
      <c r="AI171" s="310"/>
      <c r="AJ171" s="118" t="s">
        <v>450</v>
      </c>
      <c r="AK171" s="119">
        <v>90</v>
      </c>
      <c r="AL171" s="150">
        <v>4950</v>
      </c>
      <c r="AO171" s="143"/>
      <c r="AP171" s="209"/>
      <c r="AQ171" s="314"/>
      <c r="AR171" s="125" t="s">
        <v>1138</v>
      </c>
      <c r="AS171" s="132">
        <v>6</v>
      </c>
      <c r="AT171" s="210">
        <v>240</v>
      </c>
    </row>
    <row r="172" spans="33:46" ht="24.95" customHeight="1">
      <c r="AG172" s="143"/>
      <c r="AH172" s="149"/>
      <c r="AI172" s="310"/>
      <c r="AJ172" s="118" t="s">
        <v>451</v>
      </c>
      <c r="AK172" s="119">
        <v>90</v>
      </c>
      <c r="AL172" s="150">
        <v>4950</v>
      </c>
      <c r="AO172" s="143"/>
      <c r="AP172" s="209"/>
      <c r="AQ172" s="314"/>
      <c r="AR172" s="125" t="s">
        <v>1139</v>
      </c>
      <c r="AS172" s="132">
        <v>6</v>
      </c>
      <c r="AT172" s="210">
        <v>325</v>
      </c>
    </row>
    <row r="173" spans="33:46" ht="24.95" customHeight="1">
      <c r="AG173" s="143"/>
      <c r="AH173" s="149"/>
      <c r="AI173" s="310"/>
      <c r="AJ173" s="118" t="s">
        <v>452</v>
      </c>
      <c r="AK173" s="119">
        <v>90</v>
      </c>
      <c r="AL173" s="150">
        <v>4950</v>
      </c>
      <c r="AO173" s="143"/>
      <c r="AP173" s="209"/>
      <c r="AQ173" s="314"/>
      <c r="AR173" s="125" t="s">
        <v>1140</v>
      </c>
      <c r="AS173" s="132">
        <v>6</v>
      </c>
      <c r="AT173" s="210">
        <v>325</v>
      </c>
    </row>
    <row r="174" spans="33:46" ht="24.95" customHeight="1">
      <c r="AG174" s="143"/>
      <c r="AH174" s="149"/>
      <c r="AI174" s="310"/>
      <c r="AJ174" s="118" t="s">
        <v>453</v>
      </c>
      <c r="AK174" s="119">
        <v>90</v>
      </c>
      <c r="AL174" s="150">
        <v>4950</v>
      </c>
      <c r="AO174" s="143"/>
      <c r="AP174" s="209"/>
      <c r="AQ174" s="314"/>
      <c r="AR174" s="125" t="s">
        <v>1141</v>
      </c>
      <c r="AS174" s="132">
        <v>6</v>
      </c>
      <c r="AT174" s="210">
        <v>325</v>
      </c>
    </row>
    <row r="175" spans="33:46" ht="24.95" customHeight="1">
      <c r="AG175" s="143"/>
      <c r="AH175" s="149"/>
      <c r="AI175" s="310"/>
      <c r="AJ175" s="118" t="s">
        <v>454</v>
      </c>
      <c r="AK175" s="119">
        <v>90</v>
      </c>
      <c r="AL175" s="150">
        <v>4950</v>
      </c>
      <c r="AO175" s="143"/>
      <c r="AP175" s="209"/>
      <c r="AQ175" s="314"/>
      <c r="AR175" s="125" t="s">
        <v>1142</v>
      </c>
      <c r="AS175" s="132">
        <v>3.2</v>
      </c>
      <c r="AT175" s="210">
        <v>205.5</v>
      </c>
    </row>
    <row r="176" spans="33:46" ht="24.95" customHeight="1">
      <c r="AG176" s="143"/>
      <c r="AH176" s="149"/>
      <c r="AI176" s="310"/>
      <c r="AJ176" s="118" t="s">
        <v>455</v>
      </c>
      <c r="AK176" s="119">
        <v>90</v>
      </c>
      <c r="AL176" s="150">
        <v>4950</v>
      </c>
      <c r="AO176" s="143"/>
      <c r="AP176" s="209"/>
      <c r="AQ176" s="314"/>
      <c r="AR176" s="125" t="s">
        <v>1143</v>
      </c>
      <c r="AS176" s="132">
        <v>3.2</v>
      </c>
      <c r="AT176" s="210">
        <v>225</v>
      </c>
    </row>
    <row r="177" spans="33:46" ht="24.95" customHeight="1">
      <c r="AG177" s="143"/>
      <c r="AH177" s="149"/>
      <c r="AI177" s="310"/>
      <c r="AJ177" s="118" t="s">
        <v>456</v>
      </c>
      <c r="AK177" s="119">
        <v>90</v>
      </c>
      <c r="AL177" s="150">
        <v>4950</v>
      </c>
      <c r="AO177" s="143"/>
      <c r="AP177" s="209"/>
      <c r="AQ177" s="314"/>
      <c r="AR177" s="125" t="s">
        <v>1144</v>
      </c>
      <c r="AS177" s="132">
        <v>3.2</v>
      </c>
      <c r="AT177" s="210">
        <v>225</v>
      </c>
    </row>
    <row r="178" spans="33:46" ht="19.5">
      <c r="AG178" s="143"/>
      <c r="AH178" s="149"/>
      <c r="AI178" s="310"/>
      <c r="AJ178" s="118" t="s">
        <v>457</v>
      </c>
      <c r="AK178" s="119">
        <v>90</v>
      </c>
      <c r="AL178" s="150">
        <v>4950</v>
      </c>
      <c r="AO178" s="143"/>
      <c r="AP178" s="209"/>
      <c r="AQ178" s="314"/>
      <c r="AR178" s="125" t="s">
        <v>1145</v>
      </c>
      <c r="AS178" s="132">
        <v>3.2</v>
      </c>
      <c r="AT178" s="210">
        <v>225</v>
      </c>
    </row>
    <row r="179" spans="33:46">
      <c r="AG179" s="143"/>
      <c r="AH179" s="149"/>
      <c r="AI179" s="310"/>
      <c r="AJ179" s="118" t="s">
        <v>458</v>
      </c>
      <c r="AK179" s="119">
        <v>90</v>
      </c>
      <c r="AL179" s="150">
        <v>4950</v>
      </c>
      <c r="AO179" s="143"/>
      <c r="AP179" s="209"/>
      <c r="AQ179" s="314" t="s">
        <v>1083</v>
      </c>
      <c r="AR179" s="125" t="s">
        <v>1146</v>
      </c>
      <c r="AS179" s="132">
        <v>4</v>
      </c>
      <c r="AT179" s="210">
        <v>20</v>
      </c>
    </row>
    <row r="180" spans="33:46">
      <c r="AG180" s="143"/>
      <c r="AH180" s="149"/>
      <c r="AI180" s="310"/>
      <c r="AJ180" s="118" t="s">
        <v>459</v>
      </c>
      <c r="AK180" s="119">
        <v>90</v>
      </c>
      <c r="AL180" s="150">
        <v>4950</v>
      </c>
      <c r="AO180" s="143"/>
      <c r="AP180" s="209"/>
      <c r="AQ180" s="314"/>
      <c r="AR180" s="125" t="s">
        <v>1147</v>
      </c>
      <c r="AS180" s="132">
        <v>4</v>
      </c>
      <c r="AT180" s="210">
        <v>20</v>
      </c>
    </row>
    <row r="181" spans="33:46">
      <c r="AG181" s="143"/>
      <c r="AH181" s="149"/>
      <c r="AI181" s="310"/>
      <c r="AJ181" s="118" t="s">
        <v>460</v>
      </c>
      <c r="AK181" s="119">
        <v>90</v>
      </c>
      <c r="AL181" s="150">
        <v>3950</v>
      </c>
      <c r="AO181" s="143"/>
      <c r="AP181" s="209"/>
      <c r="AQ181" s="314"/>
      <c r="AR181" s="125" t="s">
        <v>1148</v>
      </c>
      <c r="AS181" s="132">
        <v>4</v>
      </c>
      <c r="AT181" s="210">
        <v>2</v>
      </c>
    </row>
    <row r="182" spans="33:46">
      <c r="AG182" s="143"/>
      <c r="AH182" s="149"/>
      <c r="AI182" s="310"/>
      <c r="AJ182" s="118" t="s">
        <v>461</v>
      </c>
      <c r="AK182" s="119">
        <v>90</v>
      </c>
      <c r="AL182" s="150">
        <v>3950</v>
      </c>
      <c r="AO182" s="143"/>
      <c r="AP182" s="209"/>
      <c r="AQ182" s="314"/>
      <c r="AR182" s="125" t="s">
        <v>1149</v>
      </c>
      <c r="AS182" s="132">
        <v>4</v>
      </c>
      <c r="AT182" s="210">
        <v>2</v>
      </c>
    </row>
    <row r="183" spans="33:46">
      <c r="AG183" s="143"/>
      <c r="AH183" s="149"/>
      <c r="AI183" s="310"/>
      <c r="AJ183" s="118" t="s">
        <v>462</v>
      </c>
      <c r="AK183" s="119">
        <v>90</v>
      </c>
      <c r="AL183" s="150">
        <v>4950</v>
      </c>
      <c r="AO183" s="143"/>
      <c r="AP183" s="209"/>
      <c r="AQ183" s="314"/>
      <c r="AR183" s="125" t="s">
        <v>1150</v>
      </c>
      <c r="AS183" s="132">
        <v>4</v>
      </c>
      <c r="AT183" s="210">
        <v>2</v>
      </c>
    </row>
    <row r="184" spans="33:46">
      <c r="AG184" s="143"/>
      <c r="AH184" s="149"/>
      <c r="AI184" s="310"/>
      <c r="AJ184" s="118" t="s">
        <v>463</v>
      </c>
      <c r="AK184" s="119">
        <v>90</v>
      </c>
      <c r="AL184" s="150">
        <v>4950</v>
      </c>
      <c r="AO184" s="143"/>
      <c r="AP184" s="209"/>
      <c r="AQ184" s="314"/>
      <c r="AR184" s="125" t="s">
        <v>1151</v>
      </c>
      <c r="AS184" s="132">
        <v>4</v>
      </c>
      <c r="AT184" s="210">
        <v>2</v>
      </c>
    </row>
    <row r="185" spans="33:46">
      <c r="AG185" s="143"/>
      <c r="AH185" s="149"/>
      <c r="AI185" s="310"/>
      <c r="AJ185" s="118" t="s">
        <v>464</v>
      </c>
      <c r="AK185" s="119">
        <v>90</v>
      </c>
      <c r="AL185" s="150">
        <v>4950</v>
      </c>
      <c r="AO185" s="143"/>
      <c r="AP185" s="209"/>
      <c r="AQ185" s="314"/>
      <c r="AR185" s="125" t="s">
        <v>1152</v>
      </c>
      <c r="AS185" s="132">
        <v>4</v>
      </c>
      <c r="AT185" s="210">
        <v>2</v>
      </c>
    </row>
    <row r="186" spans="33:46">
      <c r="AG186" s="143"/>
      <c r="AH186" s="149"/>
      <c r="AI186" s="310"/>
      <c r="AJ186" s="118" t="s">
        <v>465</v>
      </c>
      <c r="AK186" s="119">
        <v>90</v>
      </c>
      <c r="AL186" s="150">
        <v>4950</v>
      </c>
      <c r="AO186" s="143"/>
      <c r="AP186" s="209"/>
      <c r="AQ186" s="314"/>
      <c r="AR186" s="125" t="s">
        <v>1153</v>
      </c>
      <c r="AS186" s="132">
        <v>4</v>
      </c>
      <c r="AT186" s="210">
        <v>2</v>
      </c>
    </row>
    <row r="187" spans="33:46">
      <c r="AG187" s="143"/>
      <c r="AH187" s="149"/>
      <c r="AI187" s="310"/>
      <c r="AJ187" s="118" t="s">
        <v>466</v>
      </c>
      <c r="AK187" s="119">
        <v>90</v>
      </c>
      <c r="AL187" s="150">
        <v>4950</v>
      </c>
      <c r="AO187" s="143"/>
      <c r="AP187" s="209"/>
      <c r="AQ187" s="314"/>
      <c r="AR187" s="125" t="s">
        <v>1154</v>
      </c>
      <c r="AS187" s="132">
        <v>4</v>
      </c>
      <c r="AT187" s="210">
        <v>6</v>
      </c>
    </row>
    <row r="188" spans="33:46">
      <c r="AG188" s="143"/>
      <c r="AH188" s="149"/>
      <c r="AI188" s="310"/>
      <c r="AJ188" s="118" t="s">
        <v>467</v>
      </c>
      <c r="AK188" s="119">
        <v>90</v>
      </c>
      <c r="AL188" s="150">
        <v>4950</v>
      </c>
      <c r="AO188" s="143"/>
      <c r="AP188" s="209"/>
      <c r="AQ188" s="314"/>
      <c r="AR188" s="125" t="s">
        <v>1155</v>
      </c>
      <c r="AS188" s="132">
        <v>4</v>
      </c>
      <c r="AT188" s="210">
        <v>6</v>
      </c>
    </row>
    <row r="189" spans="33:46">
      <c r="AG189" s="143"/>
      <c r="AH189" s="149"/>
      <c r="AI189" s="310"/>
      <c r="AJ189" s="118" t="s">
        <v>468</v>
      </c>
      <c r="AK189" s="119">
        <v>90</v>
      </c>
      <c r="AL189" s="150">
        <v>4950</v>
      </c>
      <c r="AO189" s="143"/>
      <c r="AP189" s="209"/>
      <c r="AQ189" s="314"/>
      <c r="AR189" s="125" t="s">
        <v>1156</v>
      </c>
      <c r="AS189" s="132">
        <v>4</v>
      </c>
      <c r="AT189" s="210">
        <v>6</v>
      </c>
    </row>
    <row r="190" spans="33:46">
      <c r="AG190" s="143"/>
      <c r="AH190" s="149"/>
      <c r="AI190" s="310"/>
      <c r="AJ190" s="118" t="s">
        <v>469</v>
      </c>
      <c r="AK190" s="119">
        <v>90</v>
      </c>
      <c r="AL190" s="150">
        <v>4950</v>
      </c>
      <c r="AO190" s="143"/>
      <c r="AP190" s="209"/>
      <c r="AQ190" s="314"/>
      <c r="AR190" s="125" t="s">
        <v>1157</v>
      </c>
      <c r="AS190" s="132">
        <v>4</v>
      </c>
      <c r="AT190" s="210">
        <v>6</v>
      </c>
    </row>
    <row r="191" spans="33:46">
      <c r="AG191" s="143"/>
      <c r="AH191" s="149"/>
      <c r="AI191" s="310"/>
      <c r="AJ191" s="118" t="s">
        <v>470</v>
      </c>
      <c r="AK191" s="119">
        <v>90</v>
      </c>
      <c r="AL191" s="150">
        <v>4950</v>
      </c>
      <c r="AO191" s="143"/>
      <c r="AP191" s="209"/>
      <c r="AQ191" s="314" t="s">
        <v>1085</v>
      </c>
      <c r="AR191" s="125" t="s">
        <v>1158</v>
      </c>
      <c r="AS191" s="132">
        <v>4</v>
      </c>
      <c r="AT191" s="210">
        <v>35</v>
      </c>
    </row>
    <row r="192" spans="33:46">
      <c r="AG192" s="143"/>
      <c r="AH192" s="149"/>
      <c r="AI192" s="310"/>
      <c r="AJ192" s="118" t="s">
        <v>471</v>
      </c>
      <c r="AK192" s="119">
        <v>90</v>
      </c>
      <c r="AL192" s="150">
        <v>4950</v>
      </c>
      <c r="AO192" s="143"/>
      <c r="AP192" s="209"/>
      <c r="AQ192" s="314"/>
      <c r="AR192" s="125" t="s">
        <v>1159</v>
      </c>
      <c r="AS192" s="132">
        <v>4</v>
      </c>
      <c r="AT192" s="210">
        <v>37</v>
      </c>
    </row>
    <row r="193" spans="33:46">
      <c r="AG193" s="143"/>
      <c r="AH193" s="149"/>
      <c r="AI193" s="310"/>
      <c r="AJ193" s="118" t="s">
        <v>472</v>
      </c>
      <c r="AK193" s="119">
        <v>90</v>
      </c>
      <c r="AL193" s="150">
        <v>4950</v>
      </c>
      <c r="AO193" s="143"/>
      <c r="AP193" s="209"/>
      <c r="AQ193" s="314"/>
      <c r="AR193" s="125" t="s">
        <v>1160</v>
      </c>
      <c r="AS193" s="132">
        <v>4</v>
      </c>
      <c r="AT193" s="210">
        <v>39</v>
      </c>
    </row>
    <row r="194" spans="33:46">
      <c r="AG194" s="143"/>
      <c r="AH194" s="149"/>
      <c r="AI194" s="310"/>
      <c r="AJ194" s="118" t="s">
        <v>473</v>
      </c>
      <c r="AK194" s="119">
        <v>90</v>
      </c>
      <c r="AL194" s="150">
        <v>4950</v>
      </c>
      <c r="AO194" s="143"/>
      <c r="AP194" s="209"/>
      <c r="AQ194" s="314"/>
      <c r="AR194" s="125" t="s">
        <v>1161</v>
      </c>
      <c r="AS194" s="132">
        <v>4</v>
      </c>
      <c r="AT194" s="210">
        <v>41</v>
      </c>
    </row>
    <row r="195" spans="33:46">
      <c r="AG195" s="143"/>
      <c r="AH195" s="149"/>
      <c r="AI195" s="310"/>
      <c r="AJ195" s="118" t="s">
        <v>474</v>
      </c>
      <c r="AK195" s="119">
        <v>90</v>
      </c>
      <c r="AL195" s="150">
        <v>4950</v>
      </c>
      <c r="AO195" s="143"/>
      <c r="AP195" s="209"/>
      <c r="AQ195" s="314"/>
      <c r="AR195" s="125" t="s">
        <v>1162</v>
      </c>
      <c r="AS195" s="132">
        <v>4</v>
      </c>
      <c r="AT195" s="210">
        <v>44</v>
      </c>
    </row>
    <row r="196" spans="33:46">
      <c r="AG196" s="143"/>
      <c r="AH196" s="149"/>
      <c r="AI196" s="310"/>
      <c r="AJ196" s="118" t="s">
        <v>475</v>
      </c>
      <c r="AK196" s="119">
        <v>90</v>
      </c>
      <c r="AL196" s="150">
        <v>4950</v>
      </c>
      <c r="AO196" s="143"/>
      <c r="AP196" s="209"/>
      <c r="AQ196" s="314"/>
      <c r="AR196" s="125" t="s">
        <v>1163</v>
      </c>
      <c r="AS196" s="132">
        <v>4</v>
      </c>
      <c r="AT196" s="210">
        <v>42</v>
      </c>
    </row>
    <row r="197" spans="33:46">
      <c r="AG197" s="143"/>
      <c r="AH197" s="149"/>
      <c r="AI197" s="310"/>
      <c r="AJ197" s="118" t="s">
        <v>476</v>
      </c>
      <c r="AK197" s="119">
        <v>90</v>
      </c>
      <c r="AL197" s="150">
        <v>4950</v>
      </c>
      <c r="AO197" s="143"/>
      <c r="AP197" s="209"/>
      <c r="AQ197" s="314"/>
      <c r="AR197" s="125" t="s">
        <v>1164</v>
      </c>
      <c r="AS197" s="132">
        <v>4</v>
      </c>
      <c r="AT197" s="210">
        <v>48</v>
      </c>
    </row>
    <row r="198" spans="33:46">
      <c r="AG198" s="143"/>
      <c r="AH198" s="149"/>
      <c r="AI198" s="310"/>
      <c r="AJ198" s="118" t="s">
        <v>477</v>
      </c>
      <c r="AK198" s="119">
        <v>90</v>
      </c>
      <c r="AL198" s="150">
        <v>4950</v>
      </c>
      <c r="AO198" s="143"/>
      <c r="AP198" s="209"/>
      <c r="AQ198" s="314"/>
      <c r="AR198" s="125" t="s">
        <v>1165</v>
      </c>
      <c r="AS198" s="132">
        <v>4</v>
      </c>
      <c r="AT198" s="210">
        <v>50</v>
      </c>
    </row>
    <row r="199" spans="33:46">
      <c r="AG199" s="143"/>
      <c r="AH199" s="149"/>
      <c r="AI199" s="310"/>
      <c r="AJ199" s="118" t="s">
        <v>478</v>
      </c>
      <c r="AK199" s="119">
        <v>90</v>
      </c>
      <c r="AL199" s="150">
        <v>4950</v>
      </c>
      <c r="AO199" s="143"/>
      <c r="AP199" s="209"/>
      <c r="AQ199" s="314"/>
      <c r="AR199" s="125" t="s">
        <v>1166</v>
      </c>
      <c r="AS199" s="132">
        <v>4</v>
      </c>
      <c r="AT199" s="210">
        <v>53</v>
      </c>
    </row>
    <row r="200" spans="33:46" ht="18.75" customHeight="1">
      <c r="AG200" s="143"/>
      <c r="AH200" s="149"/>
      <c r="AI200" s="310"/>
      <c r="AJ200" s="118" t="s">
        <v>479</v>
      </c>
      <c r="AK200" s="119">
        <v>90</v>
      </c>
      <c r="AL200" s="150">
        <v>4950</v>
      </c>
      <c r="AO200" s="143"/>
      <c r="AP200" s="209"/>
      <c r="AQ200" s="314"/>
      <c r="AR200" s="125" t="s">
        <v>1167</v>
      </c>
      <c r="AS200" s="132">
        <v>4</v>
      </c>
      <c r="AT200" s="210">
        <v>51</v>
      </c>
    </row>
    <row r="201" spans="33:46">
      <c r="AG201" s="143"/>
      <c r="AH201" s="149"/>
      <c r="AI201" s="310"/>
      <c r="AJ201" s="118" t="s">
        <v>480</v>
      </c>
      <c r="AK201" s="119">
        <v>90</v>
      </c>
      <c r="AL201" s="150">
        <v>4950</v>
      </c>
      <c r="AO201" s="143"/>
      <c r="AP201" s="209"/>
      <c r="AQ201" s="314"/>
      <c r="AR201" s="125" t="s">
        <v>1168</v>
      </c>
      <c r="AS201" s="132">
        <v>4</v>
      </c>
      <c r="AT201" s="210">
        <v>40</v>
      </c>
    </row>
    <row r="202" spans="33:46">
      <c r="AG202" s="143"/>
      <c r="AH202" s="149"/>
      <c r="AI202" s="310"/>
      <c r="AJ202" s="118" t="s">
        <v>481</v>
      </c>
      <c r="AK202" s="119">
        <v>90</v>
      </c>
      <c r="AL202" s="150">
        <v>4950</v>
      </c>
      <c r="AO202" s="143"/>
      <c r="AP202" s="209"/>
      <c r="AQ202" s="314"/>
      <c r="AR202" s="125" t="s">
        <v>1169</v>
      </c>
      <c r="AS202" s="132">
        <v>4</v>
      </c>
      <c r="AT202" s="210">
        <v>38</v>
      </c>
    </row>
    <row r="203" spans="33:46">
      <c r="AG203" s="143"/>
      <c r="AH203" s="149"/>
      <c r="AI203" s="310"/>
      <c r="AJ203" s="118" t="s">
        <v>482</v>
      </c>
      <c r="AK203" s="119">
        <v>90</v>
      </c>
      <c r="AL203" s="150">
        <v>4950</v>
      </c>
      <c r="AO203" s="143"/>
      <c r="AP203" s="209"/>
      <c r="AQ203" s="314"/>
      <c r="AR203" s="125" t="s">
        <v>1170</v>
      </c>
      <c r="AS203" s="132">
        <v>4</v>
      </c>
      <c r="AT203" s="210">
        <v>44</v>
      </c>
    </row>
    <row r="204" spans="33:46">
      <c r="AG204" s="143"/>
      <c r="AH204" s="149"/>
      <c r="AI204" s="310"/>
      <c r="AJ204" s="118" t="s">
        <v>483</v>
      </c>
      <c r="AK204" s="119">
        <v>90</v>
      </c>
      <c r="AL204" s="150">
        <v>4950</v>
      </c>
      <c r="AO204" s="143"/>
      <c r="AP204" s="209"/>
      <c r="AQ204" s="314"/>
      <c r="AR204" s="125" t="s">
        <v>1171</v>
      </c>
      <c r="AS204" s="132">
        <v>4</v>
      </c>
      <c r="AT204" s="210">
        <v>45</v>
      </c>
    </row>
    <row r="205" spans="33:46">
      <c r="AG205" s="143"/>
      <c r="AH205" s="149"/>
      <c r="AI205" s="310"/>
      <c r="AJ205" s="118" t="s">
        <v>484</v>
      </c>
      <c r="AK205" s="119">
        <v>90</v>
      </c>
      <c r="AL205" s="150">
        <v>4950</v>
      </c>
      <c r="AO205" s="143"/>
      <c r="AP205" s="209"/>
      <c r="AQ205" s="314"/>
      <c r="AR205" s="125" t="s">
        <v>1172</v>
      </c>
      <c r="AS205" s="132">
        <v>4</v>
      </c>
      <c r="AT205" s="210">
        <v>48</v>
      </c>
    </row>
    <row r="206" spans="33:46">
      <c r="AG206" s="143"/>
      <c r="AH206" s="149"/>
      <c r="AI206" s="310"/>
      <c r="AJ206" s="118" t="s">
        <v>485</v>
      </c>
      <c r="AK206" s="119">
        <v>90</v>
      </c>
      <c r="AL206" s="150">
        <v>4950</v>
      </c>
      <c r="AO206" s="143"/>
      <c r="AP206" s="209"/>
      <c r="AQ206" s="314" t="s">
        <v>1085</v>
      </c>
      <c r="AR206" s="125" t="s">
        <v>1173</v>
      </c>
      <c r="AS206" s="132">
        <v>4</v>
      </c>
      <c r="AT206" s="210">
        <v>47</v>
      </c>
    </row>
    <row r="207" spans="33:46">
      <c r="AG207" s="143"/>
      <c r="AH207" s="149"/>
      <c r="AI207" s="310"/>
      <c r="AJ207" s="118" t="s">
        <v>486</v>
      </c>
      <c r="AK207" s="119">
        <v>90</v>
      </c>
      <c r="AL207" s="150">
        <v>4950</v>
      </c>
      <c r="AO207" s="116"/>
      <c r="AP207" s="209"/>
      <c r="AQ207" s="314"/>
      <c r="AR207" s="125" t="s">
        <v>1174</v>
      </c>
      <c r="AS207" s="132">
        <v>4</v>
      </c>
      <c r="AT207" s="210">
        <v>53</v>
      </c>
    </row>
    <row r="208" spans="33:46">
      <c r="AG208" s="143"/>
      <c r="AH208" s="149"/>
      <c r="AI208" s="310"/>
      <c r="AJ208" s="118" t="s">
        <v>487</v>
      </c>
      <c r="AK208" s="119">
        <v>90</v>
      </c>
      <c r="AL208" s="150">
        <v>3950</v>
      </c>
      <c r="AO208" s="116"/>
      <c r="AP208" s="209"/>
      <c r="AQ208" s="314"/>
      <c r="AR208" s="125" t="s">
        <v>1175</v>
      </c>
      <c r="AS208" s="132">
        <v>4</v>
      </c>
      <c r="AT208" s="210">
        <v>55</v>
      </c>
    </row>
    <row r="209" spans="33:46">
      <c r="AG209" s="143"/>
      <c r="AH209" s="149"/>
      <c r="AI209" s="310"/>
      <c r="AJ209" s="118" t="s">
        <v>488</v>
      </c>
      <c r="AK209" s="119">
        <v>90</v>
      </c>
      <c r="AL209" s="150">
        <v>3950</v>
      </c>
      <c r="AO209" s="116"/>
      <c r="AP209" s="209"/>
      <c r="AQ209" s="314"/>
      <c r="AR209" s="125" t="s">
        <v>1176</v>
      </c>
      <c r="AS209" s="132">
        <v>4</v>
      </c>
      <c r="AT209" s="210">
        <v>58</v>
      </c>
    </row>
    <row r="210" spans="33:46">
      <c r="AG210" s="143"/>
      <c r="AH210" s="149"/>
      <c r="AI210" s="310"/>
      <c r="AJ210" s="118" t="s">
        <v>489</v>
      </c>
      <c r="AK210" s="119">
        <v>90</v>
      </c>
      <c r="AL210" s="150">
        <v>4950</v>
      </c>
      <c r="AO210" s="143"/>
      <c r="AP210" s="209"/>
      <c r="AQ210" s="314"/>
      <c r="AR210" s="125" t="s">
        <v>1177</v>
      </c>
      <c r="AS210" s="132">
        <v>4</v>
      </c>
      <c r="AT210" s="210">
        <v>57</v>
      </c>
    </row>
    <row r="211" spans="33:46">
      <c r="AG211" s="143"/>
      <c r="AH211" s="149"/>
      <c r="AI211" s="310"/>
      <c r="AJ211" s="118" t="s">
        <v>490</v>
      </c>
      <c r="AK211" s="119">
        <v>90</v>
      </c>
      <c r="AL211" s="150">
        <v>4950</v>
      </c>
      <c r="AO211" s="143"/>
      <c r="AP211" s="209"/>
      <c r="AQ211" s="314"/>
      <c r="AR211" s="125" t="s">
        <v>1178</v>
      </c>
      <c r="AS211" s="132">
        <v>4</v>
      </c>
      <c r="AT211" s="210">
        <v>59</v>
      </c>
    </row>
    <row r="212" spans="33:46">
      <c r="AG212" s="143"/>
      <c r="AH212" s="149"/>
      <c r="AI212" s="310"/>
      <c r="AJ212" s="118" t="s">
        <v>491</v>
      </c>
      <c r="AK212" s="119">
        <v>90</v>
      </c>
      <c r="AL212" s="150">
        <v>4950</v>
      </c>
      <c r="AO212" s="143"/>
      <c r="AP212" s="209"/>
      <c r="AQ212" s="314"/>
      <c r="AR212" s="125" t="s">
        <v>1179</v>
      </c>
      <c r="AS212" s="132">
        <v>4</v>
      </c>
      <c r="AT212" s="210">
        <v>60</v>
      </c>
    </row>
    <row r="213" spans="33:46">
      <c r="AG213" s="143"/>
      <c r="AH213" s="149"/>
      <c r="AI213" s="310"/>
      <c r="AJ213" s="118" t="s">
        <v>492</v>
      </c>
      <c r="AK213" s="119">
        <v>90</v>
      </c>
      <c r="AL213" s="150">
        <v>4950</v>
      </c>
      <c r="AO213" s="143"/>
      <c r="AP213" s="209"/>
      <c r="AQ213" s="314"/>
      <c r="AR213" s="125" t="s">
        <v>1180</v>
      </c>
      <c r="AS213" s="132">
        <v>4</v>
      </c>
      <c r="AT213" s="210">
        <v>60</v>
      </c>
    </row>
    <row r="214" spans="33:46">
      <c r="AG214" s="143"/>
      <c r="AH214" s="149"/>
      <c r="AI214" s="310"/>
      <c r="AJ214" s="118" t="s">
        <v>493</v>
      </c>
      <c r="AK214" s="119">
        <v>90</v>
      </c>
      <c r="AL214" s="150">
        <v>4950</v>
      </c>
      <c r="AO214" s="143"/>
      <c r="AP214" s="209"/>
      <c r="AQ214" s="314"/>
      <c r="AR214" s="125" t="s">
        <v>1181</v>
      </c>
      <c r="AS214" s="132">
        <v>4</v>
      </c>
      <c r="AT214" s="210">
        <v>60</v>
      </c>
    </row>
    <row r="215" spans="33:46">
      <c r="AG215" s="143"/>
      <c r="AH215" s="149"/>
      <c r="AI215" s="310"/>
      <c r="AJ215" s="118" t="s">
        <v>494</v>
      </c>
      <c r="AK215" s="119">
        <v>90</v>
      </c>
      <c r="AL215" s="150">
        <v>3950</v>
      </c>
      <c r="AO215" s="143"/>
      <c r="AP215" s="209"/>
      <c r="AQ215" s="314"/>
      <c r="AR215" s="125" t="s">
        <v>1182</v>
      </c>
      <c r="AS215" s="132">
        <v>4</v>
      </c>
      <c r="AT215" s="210">
        <v>60</v>
      </c>
    </row>
    <row r="216" spans="33:46">
      <c r="AG216" s="143"/>
      <c r="AH216" s="149"/>
      <c r="AI216" s="310"/>
      <c r="AJ216" s="118" t="s">
        <v>495</v>
      </c>
      <c r="AK216" s="119">
        <v>90</v>
      </c>
      <c r="AL216" s="150">
        <v>4950</v>
      </c>
      <c r="AO216" s="143"/>
      <c r="AP216" s="209"/>
      <c r="AQ216" s="314"/>
      <c r="AR216" s="125" t="s">
        <v>1183</v>
      </c>
      <c r="AS216" s="132">
        <v>4</v>
      </c>
      <c r="AT216" s="210">
        <v>60</v>
      </c>
    </row>
    <row r="217" spans="33:46">
      <c r="AG217" s="143"/>
      <c r="AH217" s="149"/>
      <c r="AI217" s="310"/>
      <c r="AJ217" s="118" t="s">
        <v>496</v>
      </c>
      <c r="AK217" s="119">
        <v>90</v>
      </c>
      <c r="AL217" s="150">
        <v>4950</v>
      </c>
      <c r="AO217" s="143"/>
      <c r="AP217" s="209"/>
      <c r="AQ217" s="314"/>
      <c r="AR217" s="125" t="s">
        <v>1184</v>
      </c>
      <c r="AS217" s="132">
        <v>4</v>
      </c>
      <c r="AT217" s="210">
        <v>60</v>
      </c>
    </row>
    <row r="218" spans="33:46">
      <c r="AG218" s="143"/>
      <c r="AH218" s="149"/>
      <c r="AI218" s="310"/>
      <c r="AJ218" s="118" t="s">
        <v>497</v>
      </c>
      <c r="AK218" s="119">
        <v>90</v>
      </c>
      <c r="AL218" s="150">
        <v>4950</v>
      </c>
      <c r="AO218" s="143"/>
      <c r="AP218" s="209"/>
      <c r="AQ218" s="314"/>
      <c r="AR218" s="125" t="s">
        <v>1185</v>
      </c>
      <c r="AS218" s="132">
        <v>4</v>
      </c>
      <c r="AT218" s="210">
        <v>56</v>
      </c>
    </row>
    <row r="219" spans="33:46">
      <c r="AG219" s="143"/>
      <c r="AH219" s="149"/>
      <c r="AI219" s="310"/>
      <c r="AJ219" s="118" t="s">
        <v>498</v>
      </c>
      <c r="AK219" s="119">
        <v>90</v>
      </c>
      <c r="AL219" s="150">
        <v>4950</v>
      </c>
      <c r="AO219" s="143"/>
      <c r="AP219" s="209"/>
      <c r="AQ219" s="314"/>
      <c r="AR219" s="125" t="s">
        <v>1186</v>
      </c>
      <c r="AS219" s="132">
        <v>4</v>
      </c>
      <c r="AT219" s="210">
        <v>60</v>
      </c>
    </row>
    <row r="220" spans="33:46">
      <c r="AG220" s="143"/>
      <c r="AH220" s="149"/>
      <c r="AI220" s="310"/>
      <c r="AJ220" s="118" t="s">
        <v>499</v>
      </c>
      <c r="AK220" s="119">
        <v>90</v>
      </c>
      <c r="AL220" s="150">
        <v>4950</v>
      </c>
      <c r="AO220" s="143"/>
      <c r="AP220" s="209"/>
      <c r="AQ220" s="314"/>
      <c r="AR220" s="125" t="s">
        <v>1187</v>
      </c>
      <c r="AS220" s="132">
        <v>4</v>
      </c>
      <c r="AT220" s="210">
        <v>60</v>
      </c>
    </row>
    <row r="221" spans="33:46">
      <c r="AG221" s="143"/>
      <c r="AH221" s="149"/>
      <c r="AI221" s="310"/>
      <c r="AJ221" s="118" t="s">
        <v>500</v>
      </c>
      <c r="AK221" s="119">
        <v>90</v>
      </c>
      <c r="AL221" s="150">
        <v>3950</v>
      </c>
      <c r="AO221" s="143"/>
      <c r="AP221" s="209"/>
      <c r="AQ221" s="314"/>
      <c r="AR221" s="125" t="s">
        <v>1188</v>
      </c>
      <c r="AS221" s="132">
        <v>4</v>
      </c>
      <c r="AT221" s="210">
        <v>60</v>
      </c>
    </row>
    <row r="222" spans="33:46">
      <c r="AG222" s="143"/>
      <c r="AH222" s="149"/>
      <c r="AI222" s="310" t="s">
        <v>301</v>
      </c>
      <c r="AJ222" s="118" t="s">
        <v>501</v>
      </c>
      <c r="AK222" s="119">
        <v>50</v>
      </c>
      <c r="AL222" s="150">
        <v>1500</v>
      </c>
      <c r="AO222" s="143"/>
      <c r="AP222" s="209"/>
      <c r="AQ222" s="314"/>
      <c r="AR222" s="125" t="s">
        <v>1189</v>
      </c>
      <c r="AS222" s="132">
        <v>4</v>
      </c>
      <c r="AT222" s="210">
        <v>60</v>
      </c>
    </row>
    <row r="223" spans="33:46">
      <c r="AG223" s="143"/>
      <c r="AH223" s="149"/>
      <c r="AI223" s="310"/>
      <c r="AJ223" s="118" t="s">
        <v>502</v>
      </c>
      <c r="AK223" s="119">
        <v>50</v>
      </c>
      <c r="AL223" s="150">
        <v>1700</v>
      </c>
      <c r="AO223" s="143"/>
      <c r="AP223" s="209"/>
      <c r="AQ223" s="314"/>
      <c r="AR223" s="125" t="s">
        <v>1190</v>
      </c>
      <c r="AS223" s="132">
        <v>4</v>
      </c>
      <c r="AT223" s="210">
        <v>60</v>
      </c>
    </row>
    <row r="224" spans="33:46">
      <c r="AG224" s="143"/>
      <c r="AH224" s="149"/>
      <c r="AI224" s="310"/>
      <c r="AJ224" s="118" t="s">
        <v>503</v>
      </c>
      <c r="AK224" s="119">
        <v>50</v>
      </c>
      <c r="AL224" s="150">
        <v>1700</v>
      </c>
      <c r="AO224" s="143"/>
      <c r="AP224" s="209"/>
      <c r="AQ224" s="314"/>
      <c r="AR224" s="125" t="s">
        <v>1191</v>
      </c>
      <c r="AS224" s="132">
        <v>4</v>
      </c>
      <c r="AT224" s="210">
        <v>60</v>
      </c>
    </row>
    <row r="225" spans="33:46">
      <c r="AG225" s="143"/>
      <c r="AH225" s="149"/>
      <c r="AI225" s="310"/>
      <c r="AJ225" s="118" t="s">
        <v>504</v>
      </c>
      <c r="AK225" s="119">
        <v>50</v>
      </c>
      <c r="AL225" s="150">
        <v>1900</v>
      </c>
      <c r="AO225" s="143"/>
      <c r="AP225" s="209"/>
      <c r="AQ225" s="314"/>
      <c r="AR225" s="125" t="s">
        <v>1192</v>
      </c>
      <c r="AS225" s="132">
        <v>4</v>
      </c>
      <c r="AT225" s="210">
        <v>60</v>
      </c>
    </row>
    <row r="226" spans="33:46" ht="19.5" thickBot="1">
      <c r="AG226" s="143"/>
      <c r="AH226" s="149"/>
      <c r="AI226" s="310"/>
      <c r="AJ226" s="118" t="s">
        <v>505</v>
      </c>
      <c r="AK226" s="119">
        <v>50</v>
      </c>
      <c r="AL226" s="150">
        <v>1725</v>
      </c>
      <c r="AO226" s="143"/>
      <c r="AP226" s="211"/>
      <c r="AQ226" s="315"/>
      <c r="AR226" s="202" t="s">
        <v>1193</v>
      </c>
      <c r="AS226" s="203">
        <v>4</v>
      </c>
      <c r="AT226" s="204">
        <v>60</v>
      </c>
    </row>
    <row r="227" spans="33:46">
      <c r="AG227" s="143"/>
      <c r="AH227" s="149"/>
      <c r="AI227" s="310"/>
      <c r="AJ227" s="118" t="s">
        <v>506</v>
      </c>
      <c r="AK227" s="119">
        <v>50</v>
      </c>
      <c r="AL227" s="150">
        <v>1925</v>
      </c>
      <c r="AO227" s="143"/>
      <c r="AP227" s="207" t="s">
        <v>1194</v>
      </c>
      <c r="AQ227" s="200" t="s">
        <v>974</v>
      </c>
      <c r="AR227" s="199" t="s">
        <v>1195</v>
      </c>
      <c r="AS227" s="200">
        <v>6</v>
      </c>
      <c r="AT227" s="208">
        <v>258</v>
      </c>
    </row>
    <row r="228" spans="33:46" ht="19.5" thickBot="1">
      <c r="AG228" s="143"/>
      <c r="AH228" s="149"/>
      <c r="AI228" s="310"/>
      <c r="AJ228" s="118" t="s">
        <v>507</v>
      </c>
      <c r="AK228" s="119">
        <v>50</v>
      </c>
      <c r="AL228" s="150">
        <v>2000</v>
      </c>
      <c r="AO228" s="143"/>
      <c r="AP228" s="211"/>
      <c r="AQ228" s="203" t="s">
        <v>1085</v>
      </c>
      <c r="AR228" s="202" t="s">
        <v>1196</v>
      </c>
      <c r="AS228" s="203">
        <v>4</v>
      </c>
      <c r="AT228" s="204">
        <v>110</v>
      </c>
    </row>
    <row r="229" spans="33:46" ht="18.75" customHeight="1">
      <c r="AG229" s="143"/>
      <c r="AH229" s="149"/>
      <c r="AI229" s="310"/>
      <c r="AJ229" s="118" t="s">
        <v>508</v>
      </c>
      <c r="AK229" s="119">
        <v>50</v>
      </c>
      <c r="AL229" s="150">
        <v>2000</v>
      </c>
      <c r="AO229" s="143"/>
      <c r="AP229" s="207" t="s">
        <v>1197</v>
      </c>
      <c r="AQ229" s="313" t="s">
        <v>974</v>
      </c>
      <c r="AR229" s="199" t="s">
        <v>1198</v>
      </c>
      <c r="AS229" s="200">
        <v>6</v>
      </c>
      <c r="AT229" s="208">
        <v>165</v>
      </c>
    </row>
    <row r="230" spans="33:46" ht="19.5">
      <c r="AG230" s="143"/>
      <c r="AH230" s="149"/>
      <c r="AI230" s="310"/>
      <c r="AJ230" s="118" t="s">
        <v>509</v>
      </c>
      <c r="AK230" s="119">
        <v>50</v>
      </c>
      <c r="AL230" s="150">
        <v>2000</v>
      </c>
      <c r="AO230" s="143"/>
      <c r="AP230" s="209"/>
      <c r="AQ230" s="314"/>
      <c r="AR230" s="125" t="s">
        <v>1199</v>
      </c>
      <c r="AS230" s="132">
        <v>6</v>
      </c>
      <c r="AT230" s="210">
        <v>285</v>
      </c>
    </row>
    <row r="231" spans="33:46" ht="19.5">
      <c r="AG231" s="143"/>
      <c r="AH231" s="149"/>
      <c r="AI231" s="310" t="s">
        <v>510</v>
      </c>
      <c r="AJ231" s="118" t="s">
        <v>511</v>
      </c>
      <c r="AK231" s="119">
        <v>50</v>
      </c>
      <c r="AL231" s="150">
        <v>2000</v>
      </c>
      <c r="AO231" s="143"/>
      <c r="AP231" s="209"/>
      <c r="AQ231" s="314"/>
      <c r="AR231" s="125" t="s">
        <v>1200</v>
      </c>
      <c r="AS231" s="132">
        <v>6</v>
      </c>
      <c r="AT231" s="210">
        <v>325</v>
      </c>
    </row>
    <row r="232" spans="33:46" ht="19.5">
      <c r="AG232" s="143"/>
      <c r="AH232" s="149"/>
      <c r="AI232" s="310"/>
      <c r="AJ232" s="118" t="s">
        <v>512</v>
      </c>
      <c r="AK232" s="119">
        <v>50</v>
      </c>
      <c r="AL232" s="150">
        <v>1900</v>
      </c>
      <c r="AO232" s="143"/>
      <c r="AP232" s="209"/>
      <c r="AQ232" s="314"/>
      <c r="AR232" s="125" t="s">
        <v>1201</v>
      </c>
      <c r="AS232" s="132">
        <v>6</v>
      </c>
      <c r="AT232" s="210">
        <v>165</v>
      </c>
    </row>
    <row r="233" spans="33:46" ht="19.5">
      <c r="AG233" s="143"/>
      <c r="AH233" s="149"/>
      <c r="AI233" s="310"/>
      <c r="AJ233" s="118" t="s">
        <v>513</v>
      </c>
      <c r="AK233" s="119">
        <v>50</v>
      </c>
      <c r="AL233" s="150">
        <v>2000</v>
      </c>
      <c r="AO233" s="143"/>
      <c r="AP233" s="209"/>
      <c r="AQ233" s="314"/>
      <c r="AR233" s="125" t="s">
        <v>1202</v>
      </c>
      <c r="AS233" s="132">
        <v>6</v>
      </c>
      <c r="AT233" s="210">
        <v>225</v>
      </c>
    </row>
    <row r="234" spans="33:46" ht="19.5">
      <c r="AG234" s="143"/>
      <c r="AH234" s="149"/>
      <c r="AI234" s="310" t="s">
        <v>316</v>
      </c>
      <c r="AJ234" s="118" t="s">
        <v>514</v>
      </c>
      <c r="AK234" s="119">
        <v>35</v>
      </c>
      <c r="AL234" s="150">
        <v>575</v>
      </c>
      <c r="AO234" s="143"/>
      <c r="AP234" s="209"/>
      <c r="AQ234" s="314"/>
      <c r="AR234" s="125" t="s">
        <v>1203</v>
      </c>
      <c r="AS234" s="132">
        <v>6</v>
      </c>
      <c r="AT234" s="210">
        <v>325</v>
      </c>
    </row>
    <row r="235" spans="33:46" ht="19.5">
      <c r="AG235" s="143"/>
      <c r="AH235" s="149"/>
      <c r="AI235" s="310"/>
      <c r="AJ235" s="118" t="s">
        <v>515</v>
      </c>
      <c r="AK235" s="119">
        <v>35</v>
      </c>
      <c r="AL235" s="150">
        <v>575</v>
      </c>
      <c r="AO235" s="143"/>
      <c r="AP235" s="209"/>
      <c r="AQ235" s="314"/>
      <c r="AR235" s="125" t="s">
        <v>1204</v>
      </c>
      <c r="AS235" s="132">
        <v>6</v>
      </c>
      <c r="AT235" s="210">
        <v>225</v>
      </c>
    </row>
    <row r="236" spans="33:46" ht="19.5">
      <c r="AG236" s="143"/>
      <c r="AH236" s="149"/>
      <c r="AI236" s="310"/>
      <c r="AJ236" s="118" t="s">
        <v>516</v>
      </c>
      <c r="AK236" s="119">
        <v>35</v>
      </c>
      <c r="AL236" s="150">
        <v>600</v>
      </c>
      <c r="AO236" s="143"/>
      <c r="AP236" s="209"/>
      <c r="AQ236" s="314"/>
      <c r="AR236" s="125" t="s">
        <v>1205</v>
      </c>
      <c r="AS236" s="132">
        <v>6</v>
      </c>
      <c r="AT236" s="210">
        <v>325</v>
      </c>
    </row>
    <row r="237" spans="33:46">
      <c r="AG237" s="143"/>
      <c r="AH237" s="149"/>
      <c r="AI237" s="310"/>
      <c r="AJ237" s="118" t="s">
        <v>517</v>
      </c>
      <c r="AK237" s="119">
        <v>35</v>
      </c>
      <c r="AL237" s="150">
        <v>600</v>
      </c>
      <c r="AO237" s="116"/>
      <c r="AP237" s="209"/>
      <c r="AQ237" s="314"/>
      <c r="AR237" s="125" t="s">
        <v>1206</v>
      </c>
      <c r="AS237" s="132">
        <v>6</v>
      </c>
      <c r="AT237" s="210">
        <v>180</v>
      </c>
    </row>
    <row r="238" spans="33:46" ht="19.5">
      <c r="AG238" s="143"/>
      <c r="AH238" s="149"/>
      <c r="AI238" s="310"/>
      <c r="AJ238" s="118" t="s">
        <v>518</v>
      </c>
      <c r="AK238" s="119">
        <v>35</v>
      </c>
      <c r="AL238" s="150">
        <v>600</v>
      </c>
      <c r="AO238" s="143"/>
      <c r="AP238" s="209"/>
      <c r="AQ238" s="314"/>
      <c r="AR238" s="125" t="s">
        <v>1207</v>
      </c>
      <c r="AS238" s="132">
        <v>6</v>
      </c>
      <c r="AT238" s="210">
        <v>300</v>
      </c>
    </row>
    <row r="239" spans="33:46" ht="19.5">
      <c r="AG239" s="143"/>
      <c r="AH239" s="149"/>
      <c r="AI239" s="310"/>
      <c r="AJ239" s="118" t="s">
        <v>519</v>
      </c>
      <c r="AK239" s="119">
        <v>35</v>
      </c>
      <c r="AL239" s="150">
        <v>600</v>
      </c>
      <c r="AO239" s="143"/>
      <c r="AP239" s="209"/>
      <c r="AQ239" s="314"/>
      <c r="AR239" s="125" t="s">
        <v>1208</v>
      </c>
      <c r="AS239" s="132">
        <v>6</v>
      </c>
      <c r="AT239" s="210">
        <v>325</v>
      </c>
    </row>
    <row r="240" spans="33:46" ht="19.5">
      <c r="AG240" s="143"/>
      <c r="AH240" s="149"/>
      <c r="AI240" s="310"/>
      <c r="AJ240" s="118" t="s">
        <v>520</v>
      </c>
      <c r="AK240" s="119">
        <v>25</v>
      </c>
      <c r="AL240" s="150">
        <v>575</v>
      </c>
      <c r="AO240" s="143"/>
      <c r="AP240" s="209"/>
      <c r="AQ240" s="314"/>
      <c r="AR240" s="125" t="s">
        <v>1209</v>
      </c>
      <c r="AS240" s="132">
        <v>6</v>
      </c>
      <c r="AT240" s="210">
        <v>180</v>
      </c>
    </row>
    <row r="241" spans="33:46" ht="19.5">
      <c r="AG241" s="143"/>
      <c r="AH241" s="149"/>
      <c r="AI241" s="310"/>
      <c r="AJ241" s="118" t="s">
        <v>521</v>
      </c>
      <c r="AK241" s="119">
        <v>25</v>
      </c>
      <c r="AL241" s="150">
        <v>575</v>
      </c>
      <c r="AO241" s="143"/>
      <c r="AP241" s="209"/>
      <c r="AQ241" s="314"/>
      <c r="AR241" s="125" t="s">
        <v>1210</v>
      </c>
      <c r="AS241" s="132">
        <v>6</v>
      </c>
      <c r="AT241" s="210">
        <v>240</v>
      </c>
    </row>
    <row r="242" spans="33:46" ht="29.25">
      <c r="AG242" s="143"/>
      <c r="AH242" s="149"/>
      <c r="AI242" s="310"/>
      <c r="AJ242" s="118" t="s">
        <v>522</v>
      </c>
      <c r="AK242" s="119">
        <v>25</v>
      </c>
      <c r="AL242" s="150">
        <v>600</v>
      </c>
      <c r="AO242" s="143"/>
      <c r="AP242" s="209"/>
      <c r="AQ242" s="314"/>
      <c r="AR242" s="125" t="s">
        <v>1211</v>
      </c>
      <c r="AS242" s="132">
        <v>6</v>
      </c>
      <c r="AT242" s="210">
        <v>325</v>
      </c>
    </row>
    <row r="243" spans="33:46" ht="29.25">
      <c r="AG243" s="143"/>
      <c r="AH243" s="149"/>
      <c r="AI243" s="310"/>
      <c r="AJ243" s="118" t="s">
        <v>523</v>
      </c>
      <c r="AK243" s="119">
        <v>25</v>
      </c>
      <c r="AL243" s="150">
        <v>600</v>
      </c>
      <c r="AO243" s="143"/>
      <c r="AP243" s="209"/>
      <c r="AQ243" s="314"/>
      <c r="AR243" s="125" t="s">
        <v>1212</v>
      </c>
      <c r="AS243" s="132">
        <v>6</v>
      </c>
      <c r="AT243" s="210">
        <v>240</v>
      </c>
    </row>
    <row r="244" spans="33:46" ht="29.25">
      <c r="AG244" s="116"/>
      <c r="AH244" s="149"/>
      <c r="AI244" s="310"/>
      <c r="AJ244" s="118" t="s">
        <v>524</v>
      </c>
      <c r="AK244" s="119">
        <v>25</v>
      </c>
      <c r="AL244" s="150">
        <v>600</v>
      </c>
      <c r="AO244" s="143"/>
      <c r="AP244" s="209"/>
      <c r="AQ244" s="314"/>
      <c r="AR244" s="125" t="s">
        <v>1213</v>
      </c>
      <c r="AS244" s="132">
        <v>6</v>
      </c>
      <c r="AT244" s="210">
        <v>325</v>
      </c>
    </row>
    <row r="245" spans="33:46">
      <c r="AG245" s="116"/>
      <c r="AH245" s="149"/>
      <c r="AI245" s="310"/>
      <c r="AJ245" s="118" t="s">
        <v>525</v>
      </c>
      <c r="AK245" s="119">
        <v>25</v>
      </c>
      <c r="AL245" s="150">
        <v>600</v>
      </c>
      <c r="AO245" s="143"/>
      <c r="AP245" s="209"/>
      <c r="AQ245" s="314"/>
      <c r="AR245" s="125" t="s">
        <v>1214</v>
      </c>
      <c r="AS245" s="132">
        <v>6</v>
      </c>
      <c r="AT245" s="210">
        <v>310</v>
      </c>
    </row>
    <row r="246" spans="33:46" ht="19.5">
      <c r="AG246" s="143"/>
      <c r="AH246" s="149"/>
      <c r="AI246" s="310"/>
      <c r="AJ246" s="118" t="s">
        <v>526</v>
      </c>
      <c r="AK246" s="119">
        <v>25</v>
      </c>
      <c r="AL246" s="150">
        <v>575</v>
      </c>
      <c r="AO246" s="143"/>
      <c r="AP246" s="209"/>
      <c r="AQ246" s="314"/>
      <c r="AR246" s="125" t="s">
        <v>1215</v>
      </c>
      <c r="AS246" s="132">
        <v>6</v>
      </c>
      <c r="AT246" s="210">
        <v>325</v>
      </c>
    </row>
    <row r="247" spans="33:46" ht="19.5">
      <c r="AG247" s="143"/>
      <c r="AH247" s="149"/>
      <c r="AI247" s="310"/>
      <c r="AJ247" s="118" t="s">
        <v>527</v>
      </c>
      <c r="AK247" s="119">
        <v>25</v>
      </c>
      <c r="AL247" s="150">
        <v>575</v>
      </c>
      <c r="AO247" s="143"/>
      <c r="AP247" s="209"/>
      <c r="AQ247" s="314"/>
      <c r="AR247" s="125" t="s">
        <v>1216</v>
      </c>
      <c r="AS247" s="132">
        <v>6</v>
      </c>
      <c r="AT247" s="210">
        <v>310</v>
      </c>
    </row>
    <row r="248" spans="33:46">
      <c r="AG248" s="143"/>
      <c r="AH248" s="149"/>
      <c r="AI248" s="310"/>
      <c r="AJ248" s="118" t="s">
        <v>528</v>
      </c>
      <c r="AK248" s="119">
        <v>25</v>
      </c>
      <c r="AL248" s="150">
        <v>600</v>
      </c>
      <c r="AO248" s="143"/>
      <c r="AP248" s="209"/>
      <c r="AQ248" s="314"/>
      <c r="AR248" s="125" t="s">
        <v>1217</v>
      </c>
      <c r="AS248" s="132">
        <v>6</v>
      </c>
      <c r="AT248" s="210">
        <v>160</v>
      </c>
    </row>
    <row r="249" spans="33:46" ht="19.5">
      <c r="AG249" s="143"/>
      <c r="AH249" s="149"/>
      <c r="AI249" s="310"/>
      <c r="AJ249" s="118" t="s">
        <v>529</v>
      </c>
      <c r="AK249" s="119">
        <v>25</v>
      </c>
      <c r="AL249" s="150">
        <v>600</v>
      </c>
      <c r="AO249" s="143"/>
      <c r="AP249" s="209"/>
      <c r="AQ249" s="314"/>
      <c r="AR249" s="125" t="s">
        <v>1218</v>
      </c>
      <c r="AS249" s="132">
        <v>6</v>
      </c>
      <c r="AT249" s="210">
        <v>280</v>
      </c>
    </row>
    <row r="250" spans="33:46" ht="19.5">
      <c r="AG250" s="143"/>
      <c r="AH250" s="149"/>
      <c r="AI250" s="310"/>
      <c r="AJ250" s="118" t="s">
        <v>530</v>
      </c>
      <c r="AK250" s="119">
        <v>25</v>
      </c>
      <c r="AL250" s="150">
        <v>600</v>
      </c>
      <c r="AO250" s="143"/>
      <c r="AP250" s="209"/>
      <c r="AQ250" s="314"/>
      <c r="AR250" s="125" t="s">
        <v>1219</v>
      </c>
      <c r="AS250" s="132">
        <v>6</v>
      </c>
      <c r="AT250" s="210">
        <v>160</v>
      </c>
    </row>
    <row r="251" spans="33:46" ht="20.25" thickBot="1">
      <c r="AG251" s="116"/>
      <c r="AH251" s="152"/>
      <c r="AI251" s="311"/>
      <c r="AJ251" s="153" t="s">
        <v>531</v>
      </c>
      <c r="AK251" s="154">
        <v>25</v>
      </c>
      <c r="AL251" s="155">
        <v>600</v>
      </c>
      <c r="AO251" s="143"/>
      <c r="AP251" s="209"/>
      <c r="AQ251" s="314"/>
      <c r="AR251" s="125" t="s">
        <v>1220</v>
      </c>
      <c r="AS251" s="132">
        <v>6</v>
      </c>
      <c r="AT251" s="210">
        <v>170</v>
      </c>
    </row>
    <row r="252" spans="33:46" ht="20.25" thickBot="1">
      <c r="AG252" s="164"/>
      <c r="AH252" s="165" t="s">
        <v>532</v>
      </c>
      <c r="AI252" s="166" t="s">
        <v>316</v>
      </c>
      <c r="AJ252" s="167" t="s">
        <v>533</v>
      </c>
      <c r="AK252" s="168">
        <v>20</v>
      </c>
      <c r="AL252" s="169">
        <v>550</v>
      </c>
      <c r="AO252" s="143"/>
      <c r="AP252" s="209"/>
      <c r="AQ252" s="314"/>
      <c r="AR252" s="125" t="s">
        <v>1221</v>
      </c>
      <c r="AS252" s="132">
        <v>6</v>
      </c>
      <c r="AT252" s="210">
        <v>290</v>
      </c>
    </row>
    <row r="253" spans="33:46" ht="19.5">
      <c r="AG253" s="116"/>
      <c r="AH253" s="145" t="s">
        <v>534</v>
      </c>
      <c r="AI253" s="312" t="s">
        <v>301</v>
      </c>
      <c r="AJ253" s="146" t="s">
        <v>535</v>
      </c>
      <c r="AK253" s="147">
        <v>50</v>
      </c>
      <c r="AL253" s="148">
        <v>1700</v>
      </c>
      <c r="AO253" s="143"/>
      <c r="AP253" s="209"/>
      <c r="AQ253" s="314"/>
      <c r="AR253" s="125" t="s">
        <v>1222</v>
      </c>
      <c r="AS253" s="132">
        <v>6</v>
      </c>
      <c r="AT253" s="210">
        <v>170</v>
      </c>
    </row>
    <row r="254" spans="33:46" ht="19.5">
      <c r="AG254" s="143"/>
      <c r="AH254" s="149"/>
      <c r="AI254" s="310"/>
      <c r="AJ254" s="118" t="s">
        <v>536</v>
      </c>
      <c r="AK254" s="119">
        <v>50</v>
      </c>
      <c r="AL254" s="150">
        <v>1975</v>
      </c>
      <c r="AO254" s="143"/>
      <c r="AP254" s="209"/>
      <c r="AQ254" s="314"/>
      <c r="AR254" s="125" t="s">
        <v>1223</v>
      </c>
      <c r="AS254" s="132">
        <v>6</v>
      </c>
      <c r="AT254" s="210">
        <v>190</v>
      </c>
    </row>
    <row r="255" spans="33:46" ht="19.5">
      <c r="AG255" s="143"/>
      <c r="AH255" s="149"/>
      <c r="AI255" s="310"/>
      <c r="AJ255" s="118" t="s">
        <v>537</v>
      </c>
      <c r="AK255" s="119">
        <v>50</v>
      </c>
      <c r="AL255" s="150">
        <v>1900</v>
      </c>
      <c r="AO255" s="143"/>
      <c r="AP255" s="209"/>
      <c r="AQ255" s="314"/>
      <c r="AR255" s="125" t="s">
        <v>1224</v>
      </c>
      <c r="AS255" s="132">
        <v>6</v>
      </c>
      <c r="AT255" s="210">
        <v>290</v>
      </c>
    </row>
    <row r="256" spans="33:46" ht="20.25" thickBot="1">
      <c r="AG256" s="143"/>
      <c r="AH256" s="149"/>
      <c r="AI256" s="310" t="s">
        <v>316</v>
      </c>
      <c r="AJ256" s="118" t="s">
        <v>538</v>
      </c>
      <c r="AK256" s="119">
        <v>30</v>
      </c>
      <c r="AL256" s="150">
        <v>550</v>
      </c>
      <c r="AO256" s="143"/>
      <c r="AP256" s="211"/>
      <c r="AQ256" s="315"/>
      <c r="AR256" s="202" t="s">
        <v>1225</v>
      </c>
      <c r="AS256" s="203">
        <v>6</v>
      </c>
      <c r="AT256" s="204">
        <v>170</v>
      </c>
    </row>
    <row r="257" spans="33:46">
      <c r="AG257" s="143"/>
      <c r="AH257" s="149"/>
      <c r="AI257" s="310"/>
      <c r="AJ257" s="118" t="s">
        <v>539</v>
      </c>
      <c r="AK257" s="119">
        <v>30</v>
      </c>
      <c r="AL257" s="150">
        <v>575</v>
      </c>
      <c r="AO257" s="143"/>
      <c r="AP257" s="207" t="s">
        <v>1226</v>
      </c>
      <c r="AQ257" s="337" t="s">
        <v>974</v>
      </c>
      <c r="AR257" s="197" t="s">
        <v>1227</v>
      </c>
      <c r="AS257" s="198">
        <v>6</v>
      </c>
      <c r="AT257" s="216">
        <v>130</v>
      </c>
    </row>
    <row r="258" spans="33:46" ht="20.25" thickBot="1">
      <c r="AG258" s="143"/>
      <c r="AH258" s="152"/>
      <c r="AI258" s="311"/>
      <c r="AJ258" s="153" t="s">
        <v>540</v>
      </c>
      <c r="AK258" s="154">
        <v>30</v>
      </c>
      <c r="AL258" s="155">
        <v>575</v>
      </c>
      <c r="AO258" s="143"/>
      <c r="AP258" s="209"/>
      <c r="AQ258" s="338"/>
      <c r="AR258" s="192" t="s">
        <v>1557</v>
      </c>
      <c r="AS258" s="132">
        <v>6</v>
      </c>
      <c r="AT258" s="210">
        <v>340</v>
      </c>
    </row>
    <row r="259" spans="33:46" ht="19.5">
      <c r="AG259" s="143"/>
      <c r="AH259" s="145" t="s">
        <v>541</v>
      </c>
      <c r="AI259" s="312" t="s">
        <v>286</v>
      </c>
      <c r="AJ259" s="146" t="s">
        <v>542</v>
      </c>
      <c r="AK259" s="147">
        <v>240</v>
      </c>
      <c r="AL259" s="148">
        <v>6000</v>
      </c>
      <c r="AO259" s="143"/>
      <c r="AP259" s="209"/>
      <c r="AQ259" s="338"/>
      <c r="AR259" s="192" t="s">
        <v>1558</v>
      </c>
      <c r="AS259" s="132">
        <v>6</v>
      </c>
      <c r="AT259" s="210">
        <v>350</v>
      </c>
    </row>
    <row r="260" spans="33:46" ht="19.5">
      <c r="AG260" s="143"/>
      <c r="AH260" s="149"/>
      <c r="AI260" s="310"/>
      <c r="AJ260" s="122" t="s">
        <v>1579</v>
      </c>
      <c r="AK260" s="123">
        <v>240</v>
      </c>
      <c r="AL260" s="151">
        <v>6000</v>
      </c>
      <c r="AO260" s="143"/>
      <c r="AP260" s="209"/>
      <c r="AQ260" s="338"/>
      <c r="AR260" s="192" t="s">
        <v>1559</v>
      </c>
      <c r="AS260" s="132">
        <v>6</v>
      </c>
      <c r="AT260" s="210">
        <v>350</v>
      </c>
    </row>
    <row r="261" spans="33:46" ht="19.5" thickBot="1">
      <c r="AG261" s="143"/>
      <c r="AH261" s="152"/>
      <c r="AI261" s="311"/>
      <c r="AJ261" s="153" t="s">
        <v>543</v>
      </c>
      <c r="AK261" s="154">
        <v>150</v>
      </c>
      <c r="AL261" s="155">
        <v>5000</v>
      </c>
      <c r="AO261" s="143"/>
      <c r="AP261" s="209"/>
      <c r="AQ261" s="338"/>
      <c r="AR261" s="125" t="s">
        <v>1228</v>
      </c>
      <c r="AS261" s="132">
        <v>6</v>
      </c>
      <c r="AT261" s="210">
        <v>350</v>
      </c>
    </row>
    <row r="262" spans="33:46">
      <c r="AG262" s="143"/>
      <c r="AH262" s="145" t="s">
        <v>544</v>
      </c>
      <c r="AI262" s="312" t="s">
        <v>286</v>
      </c>
      <c r="AJ262" s="146" t="s">
        <v>545</v>
      </c>
      <c r="AK262" s="147">
        <v>150</v>
      </c>
      <c r="AL262" s="148">
        <v>4000</v>
      </c>
      <c r="AO262" s="143"/>
      <c r="AP262" s="209"/>
      <c r="AQ262" s="338"/>
      <c r="AR262" s="125" t="s">
        <v>1229</v>
      </c>
      <c r="AS262" s="132">
        <v>6</v>
      </c>
      <c r="AT262" s="210">
        <v>350</v>
      </c>
    </row>
    <row r="263" spans="33:46" ht="19.5">
      <c r="AG263" s="143"/>
      <c r="AH263" s="149"/>
      <c r="AI263" s="310"/>
      <c r="AJ263" s="118" t="s">
        <v>546</v>
      </c>
      <c r="AK263" s="119">
        <v>150</v>
      </c>
      <c r="AL263" s="150">
        <v>3900</v>
      </c>
      <c r="AO263" s="143"/>
      <c r="AP263" s="209"/>
      <c r="AQ263" s="338"/>
      <c r="AR263" s="125" t="s">
        <v>1230</v>
      </c>
      <c r="AS263" s="132">
        <v>6</v>
      </c>
      <c r="AT263" s="210">
        <v>350</v>
      </c>
    </row>
    <row r="264" spans="33:46" ht="19.5">
      <c r="AG264" s="143"/>
      <c r="AH264" s="149"/>
      <c r="AI264" s="310"/>
      <c r="AJ264" s="118" t="s">
        <v>547</v>
      </c>
      <c r="AK264" s="119">
        <v>150</v>
      </c>
      <c r="AL264" s="150">
        <v>4000</v>
      </c>
      <c r="AO264" s="143"/>
      <c r="AP264" s="209"/>
      <c r="AQ264" s="338"/>
      <c r="AR264" s="125" t="s">
        <v>1231</v>
      </c>
      <c r="AS264" s="132">
        <v>6</v>
      </c>
      <c r="AT264" s="210">
        <v>350</v>
      </c>
    </row>
    <row r="265" spans="33:46">
      <c r="AG265" s="143"/>
      <c r="AH265" s="149"/>
      <c r="AI265" s="310" t="s">
        <v>290</v>
      </c>
      <c r="AJ265" s="118" t="s">
        <v>548</v>
      </c>
      <c r="AK265" s="119">
        <v>90</v>
      </c>
      <c r="AL265" s="150">
        <v>3900</v>
      </c>
      <c r="AO265" s="143"/>
      <c r="AP265" s="209"/>
      <c r="AQ265" s="338"/>
      <c r="AR265" s="125" t="s">
        <v>1232</v>
      </c>
      <c r="AS265" s="132">
        <v>6</v>
      </c>
      <c r="AT265" s="210">
        <v>350</v>
      </c>
    </row>
    <row r="266" spans="33:46" ht="19.5">
      <c r="AG266" s="143"/>
      <c r="AH266" s="149"/>
      <c r="AI266" s="310"/>
      <c r="AJ266" s="118" t="s">
        <v>549</v>
      </c>
      <c r="AK266" s="119">
        <v>90</v>
      </c>
      <c r="AL266" s="150">
        <v>4900</v>
      </c>
      <c r="AO266" s="143"/>
      <c r="AP266" s="209"/>
      <c r="AQ266" s="338"/>
      <c r="AR266" s="125" t="s">
        <v>1233</v>
      </c>
      <c r="AS266" s="132">
        <v>6</v>
      </c>
      <c r="AT266" s="210">
        <v>350</v>
      </c>
    </row>
    <row r="267" spans="33:46" ht="18.75" customHeight="1">
      <c r="AG267" s="143"/>
      <c r="AH267" s="149"/>
      <c r="AI267" s="310"/>
      <c r="AJ267" s="118" t="s">
        <v>550</v>
      </c>
      <c r="AK267" s="119">
        <v>90</v>
      </c>
      <c r="AL267" s="150">
        <v>4000</v>
      </c>
      <c r="AO267" s="143"/>
      <c r="AP267" s="209"/>
      <c r="AQ267" s="338"/>
      <c r="AR267" s="125" t="s">
        <v>1234</v>
      </c>
      <c r="AS267" s="132">
        <v>6</v>
      </c>
      <c r="AT267" s="210">
        <v>350</v>
      </c>
    </row>
    <row r="268" spans="33:46" ht="19.5">
      <c r="AG268" s="143"/>
      <c r="AH268" s="149"/>
      <c r="AI268" s="310"/>
      <c r="AJ268" s="118" t="s">
        <v>551</v>
      </c>
      <c r="AK268" s="119">
        <v>90</v>
      </c>
      <c r="AL268" s="150">
        <v>5000</v>
      </c>
      <c r="AO268" s="143"/>
      <c r="AP268" s="209"/>
      <c r="AQ268" s="338"/>
      <c r="AR268" s="125" t="s">
        <v>1235</v>
      </c>
      <c r="AS268" s="132">
        <v>6</v>
      </c>
      <c r="AT268" s="210">
        <v>350</v>
      </c>
    </row>
    <row r="269" spans="33:46">
      <c r="AG269" s="143"/>
      <c r="AH269" s="149"/>
      <c r="AI269" s="310"/>
      <c r="AJ269" s="118" t="s">
        <v>552</v>
      </c>
      <c r="AK269" s="119">
        <v>90</v>
      </c>
      <c r="AL269" s="150">
        <v>4000</v>
      </c>
      <c r="AO269" s="143"/>
      <c r="AP269" s="209"/>
      <c r="AQ269" s="338"/>
      <c r="AR269" s="125" t="s">
        <v>1236</v>
      </c>
      <c r="AS269" s="132">
        <v>6</v>
      </c>
      <c r="AT269" s="210">
        <v>232</v>
      </c>
    </row>
    <row r="270" spans="33:46">
      <c r="AG270" s="143"/>
      <c r="AH270" s="149"/>
      <c r="AI270" s="310"/>
      <c r="AJ270" s="118" t="s">
        <v>553</v>
      </c>
      <c r="AK270" s="119">
        <v>90</v>
      </c>
      <c r="AL270" s="150">
        <v>5000</v>
      </c>
      <c r="AO270" s="143"/>
      <c r="AP270" s="209"/>
      <c r="AQ270" s="314" t="s">
        <v>974</v>
      </c>
      <c r="AR270" s="125" t="s">
        <v>1237</v>
      </c>
      <c r="AS270" s="132">
        <v>6</v>
      </c>
      <c r="AT270" s="210">
        <v>232</v>
      </c>
    </row>
    <row r="271" spans="33:46">
      <c r="AG271" s="143"/>
      <c r="AH271" s="149"/>
      <c r="AI271" s="310"/>
      <c r="AJ271" s="118" t="s">
        <v>554</v>
      </c>
      <c r="AK271" s="119">
        <v>90</v>
      </c>
      <c r="AL271" s="150">
        <v>5000</v>
      </c>
      <c r="AO271" s="143"/>
      <c r="AP271" s="209"/>
      <c r="AQ271" s="314"/>
      <c r="AR271" s="125" t="s">
        <v>1238</v>
      </c>
      <c r="AS271" s="132">
        <v>6</v>
      </c>
      <c r="AT271" s="210">
        <v>162</v>
      </c>
    </row>
    <row r="272" spans="33:46">
      <c r="AG272" s="116"/>
      <c r="AH272" s="149"/>
      <c r="AI272" s="310"/>
      <c r="AJ272" s="118" t="s">
        <v>555</v>
      </c>
      <c r="AK272" s="119">
        <v>90</v>
      </c>
      <c r="AL272" s="150">
        <v>5000</v>
      </c>
      <c r="AO272" s="143"/>
      <c r="AP272" s="209"/>
      <c r="AQ272" s="314"/>
      <c r="AR272" s="125" t="s">
        <v>1239</v>
      </c>
      <c r="AS272" s="132">
        <v>6</v>
      </c>
      <c r="AT272" s="210">
        <v>109</v>
      </c>
    </row>
    <row r="273" spans="33:46">
      <c r="AG273" s="143"/>
      <c r="AH273" s="149"/>
      <c r="AI273" s="310" t="s">
        <v>301</v>
      </c>
      <c r="AJ273" s="118" t="s">
        <v>556</v>
      </c>
      <c r="AK273" s="119">
        <v>60</v>
      </c>
      <c r="AL273" s="150">
        <v>2450</v>
      </c>
      <c r="AO273" s="143"/>
      <c r="AP273" s="209"/>
      <c r="AQ273" s="314"/>
      <c r="AR273" s="125" t="s">
        <v>1240</v>
      </c>
      <c r="AS273" s="132">
        <v>6</v>
      </c>
      <c r="AT273" s="210">
        <v>147</v>
      </c>
    </row>
    <row r="274" spans="33:46">
      <c r="AG274" s="143"/>
      <c r="AH274" s="149"/>
      <c r="AI274" s="310"/>
      <c r="AJ274" s="118" t="s">
        <v>557</v>
      </c>
      <c r="AK274" s="119">
        <v>60</v>
      </c>
      <c r="AL274" s="150">
        <v>2450</v>
      </c>
      <c r="AO274" s="143"/>
      <c r="AP274" s="209"/>
      <c r="AQ274" s="314"/>
      <c r="AR274" s="125" t="s">
        <v>1241</v>
      </c>
      <c r="AS274" s="132">
        <v>6</v>
      </c>
      <c r="AT274" s="210">
        <v>183</v>
      </c>
    </row>
    <row r="275" spans="33:46">
      <c r="AG275" s="143"/>
      <c r="AH275" s="149"/>
      <c r="AI275" s="310"/>
      <c r="AJ275" s="118" t="s">
        <v>558</v>
      </c>
      <c r="AK275" s="119">
        <v>50</v>
      </c>
      <c r="AL275" s="150">
        <v>1800</v>
      </c>
      <c r="AO275" s="143"/>
      <c r="AP275" s="209"/>
      <c r="AQ275" s="314"/>
      <c r="AR275" s="125" t="s">
        <v>1242</v>
      </c>
      <c r="AS275" s="132">
        <v>6</v>
      </c>
      <c r="AT275" s="210">
        <v>130</v>
      </c>
    </row>
    <row r="276" spans="33:46">
      <c r="AG276" s="143"/>
      <c r="AH276" s="149"/>
      <c r="AI276" s="310"/>
      <c r="AJ276" s="118" t="s">
        <v>559</v>
      </c>
      <c r="AK276" s="119">
        <v>50</v>
      </c>
      <c r="AL276" s="150">
        <v>1850</v>
      </c>
      <c r="AO276" s="143"/>
      <c r="AP276" s="209"/>
      <c r="AQ276" s="314"/>
      <c r="AR276" s="125" t="s">
        <v>1243</v>
      </c>
      <c r="AS276" s="132">
        <v>6</v>
      </c>
      <c r="AT276" s="210">
        <v>168</v>
      </c>
    </row>
    <row r="277" spans="33:46" ht="19.5">
      <c r="AG277" s="143"/>
      <c r="AH277" s="149"/>
      <c r="AI277" s="310"/>
      <c r="AJ277" s="118" t="s">
        <v>560</v>
      </c>
      <c r="AK277" s="119">
        <v>50</v>
      </c>
      <c r="AL277" s="150">
        <v>1800</v>
      </c>
      <c r="AO277" s="143"/>
      <c r="AP277" s="209"/>
      <c r="AQ277" s="314"/>
      <c r="AR277" s="125" t="s">
        <v>1244</v>
      </c>
      <c r="AS277" s="132">
        <v>6</v>
      </c>
      <c r="AT277" s="210">
        <v>277</v>
      </c>
    </row>
    <row r="278" spans="33:46" ht="19.5">
      <c r="AG278" s="143"/>
      <c r="AH278" s="149"/>
      <c r="AI278" s="310"/>
      <c r="AJ278" s="118" t="s">
        <v>561</v>
      </c>
      <c r="AK278" s="119">
        <v>50</v>
      </c>
      <c r="AL278" s="150">
        <v>1850</v>
      </c>
      <c r="AO278" s="143"/>
      <c r="AP278" s="209"/>
      <c r="AQ278" s="314"/>
      <c r="AR278" s="125" t="s">
        <v>1245</v>
      </c>
      <c r="AS278" s="132">
        <v>6</v>
      </c>
      <c r="AT278" s="210">
        <v>229</v>
      </c>
    </row>
    <row r="279" spans="33:46" ht="19.5">
      <c r="AG279" s="143"/>
      <c r="AH279" s="149"/>
      <c r="AI279" s="310"/>
      <c r="AJ279" s="118" t="s">
        <v>562</v>
      </c>
      <c r="AK279" s="119">
        <v>50</v>
      </c>
      <c r="AL279" s="150">
        <v>2450</v>
      </c>
      <c r="AO279" s="116"/>
      <c r="AP279" s="209"/>
      <c r="AQ279" s="314"/>
      <c r="AR279" s="125" t="s">
        <v>1246</v>
      </c>
      <c r="AS279" s="132">
        <v>6</v>
      </c>
      <c r="AT279" s="210">
        <v>240</v>
      </c>
    </row>
    <row r="280" spans="33:46" ht="20.25" thickBot="1">
      <c r="AG280" s="143"/>
      <c r="AH280" s="152"/>
      <c r="AI280" s="311"/>
      <c r="AJ280" s="153" t="s">
        <v>563</v>
      </c>
      <c r="AK280" s="154">
        <v>50</v>
      </c>
      <c r="AL280" s="155">
        <v>2450</v>
      </c>
      <c r="AO280" s="143"/>
      <c r="AP280" s="209"/>
      <c r="AQ280" s="314"/>
      <c r="AR280" s="125" t="s">
        <v>1247</v>
      </c>
      <c r="AS280" s="132">
        <v>6</v>
      </c>
      <c r="AT280" s="210">
        <v>277</v>
      </c>
    </row>
    <row r="281" spans="33:46" ht="19.5">
      <c r="AG281" s="143"/>
      <c r="AH281" s="145" t="s">
        <v>564</v>
      </c>
      <c r="AI281" s="330" t="s">
        <v>286</v>
      </c>
      <c r="AJ281" s="171" t="s">
        <v>565</v>
      </c>
      <c r="AK281" s="147">
        <v>400</v>
      </c>
      <c r="AL281" s="148">
        <v>5000</v>
      </c>
      <c r="AO281" s="143"/>
      <c r="AP281" s="209"/>
      <c r="AQ281" s="314"/>
      <c r="AR281" s="125" t="s">
        <v>1248</v>
      </c>
      <c r="AS281" s="132">
        <v>6</v>
      </c>
      <c r="AT281" s="210">
        <v>229</v>
      </c>
    </row>
    <row r="282" spans="33:46" ht="19.5">
      <c r="AG282" s="143"/>
      <c r="AH282" s="149"/>
      <c r="AI282" s="325"/>
      <c r="AJ282" s="118" t="s">
        <v>566</v>
      </c>
      <c r="AK282" s="119">
        <v>150</v>
      </c>
      <c r="AL282" s="150">
        <v>4000</v>
      </c>
      <c r="AO282" s="143"/>
      <c r="AP282" s="209"/>
      <c r="AQ282" s="314"/>
      <c r="AR282" s="125" t="s">
        <v>1249</v>
      </c>
      <c r="AS282" s="132">
        <v>6</v>
      </c>
      <c r="AT282" s="210">
        <v>240</v>
      </c>
    </row>
    <row r="283" spans="33:46" ht="19.5">
      <c r="AG283" s="143"/>
      <c r="AH283" s="149"/>
      <c r="AI283" s="310" t="s">
        <v>290</v>
      </c>
      <c r="AJ283" s="118" t="s">
        <v>567</v>
      </c>
      <c r="AK283" s="119">
        <v>120</v>
      </c>
      <c r="AL283" s="150">
        <v>5000</v>
      </c>
      <c r="AO283" s="143"/>
      <c r="AP283" s="209"/>
      <c r="AQ283" s="314"/>
      <c r="AR283" s="125" t="s">
        <v>1250</v>
      </c>
      <c r="AS283" s="132">
        <v>6</v>
      </c>
      <c r="AT283" s="210">
        <v>277</v>
      </c>
    </row>
    <row r="284" spans="33:46" ht="19.5">
      <c r="AG284" s="143"/>
      <c r="AH284" s="149"/>
      <c r="AI284" s="310"/>
      <c r="AJ284" s="118" t="s">
        <v>568</v>
      </c>
      <c r="AK284" s="119">
        <v>120</v>
      </c>
      <c r="AL284" s="150">
        <v>5000</v>
      </c>
      <c r="AO284" s="143"/>
      <c r="AP284" s="209"/>
      <c r="AQ284" s="314"/>
      <c r="AR284" s="125" t="s">
        <v>1251</v>
      </c>
      <c r="AS284" s="132">
        <v>6</v>
      </c>
      <c r="AT284" s="210">
        <v>229</v>
      </c>
    </row>
    <row r="285" spans="33:46" ht="19.5">
      <c r="AG285" s="143"/>
      <c r="AH285" s="149"/>
      <c r="AI285" s="310"/>
      <c r="AJ285" s="118" t="s">
        <v>569</v>
      </c>
      <c r="AK285" s="119">
        <v>120</v>
      </c>
      <c r="AL285" s="150">
        <v>5000</v>
      </c>
      <c r="AO285" s="143"/>
      <c r="AP285" s="209"/>
      <c r="AQ285" s="314"/>
      <c r="AR285" s="125" t="s">
        <v>1252</v>
      </c>
      <c r="AS285" s="132">
        <v>6</v>
      </c>
      <c r="AT285" s="210">
        <v>240</v>
      </c>
    </row>
    <row r="286" spans="33:46" ht="19.5">
      <c r="AG286" s="116"/>
      <c r="AH286" s="149"/>
      <c r="AI286" s="310" t="s">
        <v>301</v>
      </c>
      <c r="AJ286" s="118" t="s">
        <v>570</v>
      </c>
      <c r="AK286" s="119">
        <v>50</v>
      </c>
      <c r="AL286" s="150">
        <v>1650</v>
      </c>
      <c r="AO286" s="143"/>
      <c r="AP286" s="209"/>
      <c r="AQ286" s="314"/>
      <c r="AR286" s="125" t="s">
        <v>1253</v>
      </c>
      <c r="AS286" s="132">
        <v>6</v>
      </c>
      <c r="AT286" s="210">
        <v>325</v>
      </c>
    </row>
    <row r="287" spans="33:46" ht="19.5">
      <c r="AG287" s="143"/>
      <c r="AH287" s="149"/>
      <c r="AI287" s="310"/>
      <c r="AJ287" s="118" t="s">
        <v>571</v>
      </c>
      <c r="AK287" s="119">
        <v>50</v>
      </c>
      <c r="AL287" s="150">
        <v>1950</v>
      </c>
      <c r="AO287" s="143"/>
      <c r="AP287" s="209"/>
      <c r="AQ287" s="314"/>
      <c r="AR287" s="125" t="s">
        <v>1254</v>
      </c>
      <c r="AS287" s="132">
        <v>6</v>
      </c>
      <c r="AT287" s="210">
        <v>288</v>
      </c>
    </row>
    <row r="288" spans="33:46" ht="19.5">
      <c r="AG288" s="143"/>
      <c r="AH288" s="149"/>
      <c r="AI288" s="310"/>
      <c r="AJ288" s="118" t="s">
        <v>572</v>
      </c>
      <c r="AK288" s="119">
        <v>50</v>
      </c>
      <c r="AL288" s="150">
        <v>1950</v>
      </c>
      <c r="AO288" s="143"/>
      <c r="AP288" s="209"/>
      <c r="AQ288" s="314"/>
      <c r="AR288" s="125" t="s">
        <v>1255</v>
      </c>
      <c r="AS288" s="132">
        <v>6</v>
      </c>
      <c r="AT288" s="210">
        <v>297</v>
      </c>
    </row>
    <row r="289" spans="33:46" ht="19.5">
      <c r="AG289" s="143"/>
      <c r="AH289" s="149"/>
      <c r="AI289" s="310"/>
      <c r="AJ289" s="118" t="s">
        <v>573</v>
      </c>
      <c r="AK289" s="119">
        <v>50</v>
      </c>
      <c r="AL289" s="150">
        <v>1950</v>
      </c>
      <c r="AO289" s="143"/>
      <c r="AP289" s="209"/>
      <c r="AQ289" s="314"/>
      <c r="AR289" s="125" t="s">
        <v>1256</v>
      </c>
      <c r="AS289" s="132">
        <v>6</v>
      </c>
      <c r="AT289" s="210">
        <v>325</v>
      </c>
    </row>
    <row r="290" spans="33:46" ht="19.5">
      <c r="AG290" s="143"/>
      <c r="AH290" s="149"/>
      <c r="AI290" s="310"/>
      <c r="AJ290" s="118" t="s">
        <v>574</v>
      </c>
      <c r="AK290" s="119">
        <v>50</v>
      </c>
      <c r="AL290" s="150">
        <v>2000</v>
      </c>
      <c r="AO290" s="143"/>
      <c r="AP290" s="209"/>
      <c r="AQ290" s="314"/>
      <c r="AR290" s="125" t="s">
        <v>1257</v>
      </c>
      <c r="AS290" s="132">
        <v>6</v>
      </c>
      <c r="AT290" s="210">
        <v>288</v>
      </c>
    </row>
    <row r="291" spans="33:46" ht="19.5">
      <c r="AG291" s="143"/>
      <c r="AH291" s="149"/>
      <c r="AI291" s="310" t="s">
        <v>316</v>
      </c>
      <c r="AJ291" s="118" t="s">
        <v>575</v>
      </c>
      <c r="AK291" s="119">
        <v>30</v>
      </c>
      <c r="AL291" s="150">
        <v>575</v>
      </c>
      <c r="AO291" s="143"/>
      <c r="AP291" s="209"/>
      <c r="AQ291" s="314"/>
      <c r="AR291" s="125" t="s">
        <v>1258</v>
      </c>
      <c r="AS291" s="132">
        <v>6</v>
      </c>
      <c r="AT291" s="210">
        <v>297</v>
      </c>
    </row>
    <row r="292" spans="33:46" ht="19.5">
      <c r="AG292" s="143"/>
      <c r="AH292" s="149"/>
      <c r="AI292" s="310"/>
      <c r="AJ292" s="118" t="s">
        <v>576</v>
      </c>
      <c r="AK292" s="119">
        <v>30</v>
      </c>
      <c r="AL292" s="150">
        <v>600</v>
      </c>
      <c r="AO292" s="143"/>
      <c r="AP292" s="209"/>
      <c r="AQ292" s="314"/>
      <c r="AR292" s="125" t="s">
        <v>1259</v>
      </c>
      <c r="AS292" s="132">
        <v>6</v>
      </c>
      <c r="AT292" s="210">
        <v>325</v>
      </c>
    </row>
    <row r="293" spans="33:46" ht="19.5">
      <c r="AG293" s="143"/>
      <c r="AH293" s="149"/>
      <c r="AI293" s="310"/>
      <c r="AJ293" s="118" t="s">
        <v>577</v>
      </c>
      <c r="AK293" s="119">
        <v>30</v>
      </c>
      <c r="AL293" s="150">
        <v>600</v>
      </c>
      <c r="AO293" s="143"/>
      <c r="AP293" s="209"/>
      <c r="AQ293" s="314"/>
      <c r="AR293" s="125" t="s">
        <v>1260</v>
      </c>
      <c r="AS293" s="132">
        <v>6</v>
      </c>
      <c r="AT293" s="210">
        <v>288</v>
      </c>
    </row>
    <row r="294" spans="33:46" ht="19.5">
      <c r="AG294" s="143"/>
      <c r="AH294" s="149"/>
      <c r="AI294" s="310"/>
      <c r="AJ294" s="118" t="s">
        <v>578</v>
      </c>
      <c r="AK294" s="119">
        <v>30</v>
      </c>
      <c r="AL294" s="150">
        <v>600</v>
      </c>
      <c r="AO294" s="143"/>
      <c r="AP294" s="209"/>
      <c r="AQ294" s="314"/>
      <c r="AR294" s="125" t="s">
        <v>1261</v>
      </c>
      <c r="AS294" s="132">
        <v>6</v>
      </c>
      <c r="AT294" s="210">
        <v>297</v>
      </c>
    </row>
    <row r="295" spans="33:46" ht="19.5" thickBot="1">
      <c r="AG295" s="143"/>
      <c r="AH295" s="152"/>
      <c r="AI295" s="311"/>
      <c r="AJ295" s="153" t="s">
        <v>579</v>
      </c>
      <c r="AK295" s="154">
        <v>15</v>
      </c>
      <c r="AL295" s="155">
        <v>575</v>
      </c>
      <c r="AO295" s="143"/>
      <c r="AP295" s="209"/>
      <c r="AQ295" s="314"/>
      <c r="AR295" s="125" t="s">
        <v>1262</v>
      </c>
      <c r="AS295" s="132">
        <v>3.2</v>
      </c>
      <c r="AT295" s="210">
        <v>142</v>
      </c>
    </row>
    <row r="296" spans="33:46">
      <c r="AG296" s="143"/>
      <c r="AH296" s="145" t="s">
        <v>580</v>
      </c>
      <c r="AI296" s="312" t="s">
        <v>301</v>
      </c>
      <c r="AJ296" s="146" t="s">
        <v>581</v>
      </c>
      <c r="AK296" s="147">
        <v>60</v>
      </c>
      <c r="AL296" s="148">
        <v>2475</v>
      </c>
      <c r="AO296" s="143"/>
      <c r="AP296" s="209"/>
      <c r="AQ296" s="314"/>
      <c r="AR296" s="125" t="s">
        <v>1263</v>
      </c>
      <c r="AS296" s="132">
        <v>3.2</v>
      </c>
      <c r="AT296" s="210">
        <v>89</v>
      </c>
    </row>
    <row r="297" spans="33:46">
      <c r="AG297" s="143"/>
      <c r="AH297" s="149"/>
      <c r="AI297" s="310"/>
      <c r="AJ297" s="118" t="s">
        <v>582</v>
      </c>
      <c r="AK297" s="119">
        <v>60</v>
      </c>
      <c r="AL297" s="150">
        <v>2475</v>
      </c>
      <c r="AO297" s="143"/>
      <c r="AP297" s="209"/>
      <c r="AQ297" s="314"/>
      <c r="AR297" s="125" t="s">
        <v>1264</v>
      </c>
      <c r="AS297" s="132">
        <v>3.2</v>
      </c>
      <c r="AT297" s="210">
        <v>127</v>
      </c>
    </row>
    <row r="298" spans="33:46">
      <c r="AG298" s="143"/>
      <c r="AH298" s="149"/>
      <c r="AI298" s="310"/>
      <c r="AJ298" s="118" t="s">
        <v>583</v>
      </c>
      <c r="AK298" s="119">
        <v>60</v>
      </c>
      <c r="AL298" s="150">
        <v>2475</v>
      </c>
      <c r="AO298" s="143"/>
      <c r="AP298" s="209"/>
      <c r="AQ298" s="132" t="s">
        <v>1083</v>
      </c>
      <c r="AR298" s="125" t="s">
        <v>1265</v>
      </c>
      <c r="AS298" s="132">
        <v>3.2</v>
      </c>
      <c r="AT298" s="210">
        <v>6</v>
      </c>
    </row>
    <row r="299" spans="33:46">
      <c r="AG299" s="143"/>
      <c r="AH299" s="149"/>
      <c r="AI299" s="310"/>
      <c r="AJ299" s="118" t="s">
        <v>584</v>
      </c>
      <c r="AK299" s="119">
        <v>60</v>
      </c>
      <c r="AL299" s="150">
        <v>2475</v>
      </c>
      <c r="AO299" s="143"/>
      <c r="AP299" s="209"/>
      <c r="AQ299" s="314" t="s">
        <v>1085</v>
      </c>
      <c r="AR299" s="125" t="s">
        <v>1266</v>
      </c>
      <c r="AS299" s="132">
        <v>3.2</v>
      </c>
      <c r="AT299" s="210">
        <v>8</v>
      </c>
    </row>
    <row r="300" spans="33:46">
      <c r="AG300" s="143"/>
      <c r="AH300" s="149"/>
      <c r="AI300" s="310"/>
      <c r="AJ300" s="118" t="s">
        <v>585</v>
      </c>
      <c r="AK300" s="119">
        <v>60</v>
      </c>
      <c r="AL300" s="150">
        <v>2475</v>
      </c>
      <c r="AO300" s="143"/>
      <c r="AP300" s="209"/>
      <c r="AQ300" s="314"/>
      <c r="AR300" s="125" t="s">
        <v>1267</v>
      </c>
      <c r="AS300" s="132">
        <v>3.2</v>
      </c>
      <c r="AT300" s="210">
        <v>60</v>
      </c>
    </row>
    <row r="301" spans="33:46" ht="19.5" thickBot="1">
      <c r="AG301" s="143"/>
      <c r="AH301" s="149"/>
      <c r="AI301" s="310"/>
      <c r="AJ301" s="118" t="s">
        <v>586</v>
      </c>
      <c r="AK301" s="119">
        <v>60</v>
      </c>
      <c r="AL301" s="150">
        <v>2475</v>
      </c>
      <c r="AO301" s="143"/>
      <c r="AP301" s="211"/>
      <c r="AQ301" s="315"/>
      <c r="AR301" s="202" t="s">
        <v>1268</v>
      </c>
      <c r="AS301" s="203">
        <v>3.2</v>
      </c>
      <c r="AT301" s="204">
        <v>33</v>
      </c>
    </row>
    <row r="302" spans="33:46" ht="19.5">
      <c r="AG302" s="143"/>
      <c r="AH302" s="149"/>
      <c r="AI302" s="310" t="s">
        <v>301</v>
      </c>
      <c r="AJ302" s="118" t="s">
        <v>588</v>
      </c>
      <c r="AK302" s="119">
        <v>60</v>
      </c>
      <c r="AL302" s="150">
        <v>2475</v>
      </c>
      <c r="AO302" s="143"/>
      <c r="AP302" s="207" t="s">
        <v>967</v>
      </c>
      <c r="AQ302" s="313" t="s">
        <v>974</v>
      </c>
      <c r="AR302" s="199" t="s">
        <v>1269</v>
      </c>
      <c r="AS302" s="200">
        <v>6</v>
      </c>
      <c r="AT302" s="208">
        <v>149</v>
      </c>
    </row>
    <row r="303" spans="33:46" ht="19.5">
      <c r="AG303" s="143"/>
      <c r="AH303" s="149"/>
      <c r="AI303" s="310"/>
      <c r="AJ303" s="118" t="s">
        <v>589</v>
      </c>
      <c r="AK303" s="119">
        <v>60</v>
      </c>
      <c r="AL303" s="150">
        <v>2475</v>
      </c>
      <c r="AO303" s="143"/>
      <c r="AP303" s="209"/>
      <c r="AQ303" s="314"/>
      <c r="AR303" s="125" t="s">
        <v>1270</v>
      </c>
      <c r="AS303" s="132">
        <v>6</v>
      </c>
      <c r="AT303" s="210">
        <v>259</v>
      </c>
    </row>
    <row r="304" spans="33:46" ht="19.5">
      <c r="AG304" s="143"/>
      <c r="AH304" s="149"/>
      <c r="AI304" s="310"/>
      <c r="AJ304" s="118" t="s">
        <v>590</v>
      </c>
      <c r="AK304" s="119">
        <v>60</v>
      </c>
      <c r="AL304" s="150">
        <v>2475</v>
      </c>
      <c r="AO304" s="143"/>
      <c r="AP304" s="209"/>
      <c r="AQ304" s="314"/>
      <c r="AR304" s="125" t="s">
        <v>1271</v>
      </c>
      <c r="AS304" s="132">
        <v>6</v>
      </c>
      <c r="AT304" s="210">
        <v>350</v>
      </c>
    </row>
    <row r="305" spans="33:46" ht="19.5">
      <c r="AG305" s="143"/>
      <c r="AH305" s="149"/>
      <c r="AI305" s="310"/>
      <c r="AJ305" s="118" t="s">
        <v>591</v>
      </c>
      <c r="AK305" s="119">
        <v>60</v>
      </c>
      <c r="AL305" s="150">
        <v>2475</v>
      </c>
      <c r="AO305" s="143"/>
      <c r="AP305" s="209"/>
      <c r="AQ305" s="314"/>
      <c r="AR305" s="125" t="s">
        <v>1272</v>
      </c>
      <c r="AS305" s="132">
        <v>6</v>
      </c>
      <c r="AT305" s="210">
        <v>350</v>
      </c>
    </row>
    <row r="306" spans="33:46" ht="19.5">
      <c r="AG306" s="143"/>
      <c r="AH306" s="149"/>
      <c r="AI306" s="310"/>
      <c r="AJ306" s="118" t="s">
        <v>592</v>
      </c>
      <c r="AK306" s="119">
        <v>60</v>
      </c>
      <c r="AL306" s="150">
        <v>2475</v>
      </c>
      <c r="AO306" s="143"/>
      <c r="AP306" s="209"/>
      <c r="AQ306" s="314"/>
      <c r="AR306" s="125" t="s">
        <v>1273</v>
      </c>
      <c r="AS306" s="132">
        <v>6</v>
      </c>
      <c r="AT306" s="210">
        <v>350</v>
      </c>
    </row>
    <row r="307" spans="33:46" ht="19.5">
      <c r="AG307" s="143"/>
      <c r="AH307" s="149"/>
      <c r="AI307" s="310"/>
      <c r="AJ307" s="118" t="s">
        <v>593</v>
      </c>
      <c r="AK307" s="119">
        <v>60</v>
      </c>
      <c r="AL307" s="150">
        <v>2475</v>
      </c>
      <c r="AO307" s="143"/>
      <c r="AP307" s="209"/>
      <c r="AQ307" s="314"/>
      <c r="AR307" s="125" t="s">
        <v>1274</v>
      </c>
      <c r="AS307" s="132">
        <v>6</v>
      </c>
      <c r="AT307" s="210">
        <v>350</v>
      </c>
    </row>
    <row r="308" spans="33:46" ht="19.5">
      <c r="AG308" s="143"/>
      <c r="AH308" s="149"/>
      <c r="AI308" s="310"/>
      <c r="AJ308" s="118" t="s">
        <v>594</v>
      </c>
      <c r="AK308" s="119">
        <v>60</v>
      </c>
      <c r="AL308" s="150">
        <v>2500</v>
      </c>
      <c r="AO308" s="143"/>
      <c r="AP308" s="209"/>
      <c r="AQ308" s="314"/>
      <c r="AR308" s="125" t="s">
        <v>1275</v>
      </c>
      <c r="AS308" s="132">
        <v>6</v>
      </c>
      <c r="AT308" s="210">
        <v>350</v>
      </c>
    </row>
    <row r="309" spans="33:46" ht="19.5">
      <c r="AG309" s="143"/>
      <c r="AH309" s="149"/>
      <c r="AI309" s="310"/>
      <c r="AJ309" s="118" t="s">
        <v>595</v>
      </c>
      <c r="AK309" s="119">
        <v>60</v>
      </c>
      <c r="AL309" s="150">
        <v>2500</v>
      </c>
      <c r="AO309" s="143"/>
      <c r="AP309" s="209"/>
      <c r="AQ309" s="314"/>
      <c r="AR309" s="125" t="s">
        <v>1276</v>
      </c>
      <c r="AS309" s="132">
        <v>6</v>
      </c>
      <c r="AT309" s="210">
        <v>350</v>
      </c>
    </row>
    <row r="310" spans="33:46" ht="19.5">
      <c r="AG310" s="143"/>
      <c r="AH310" s="149"/>
      <c r="AI310" s="310"/>
      <c r="AJ310" s="118" t="s">
        <v>596</v>
      </c>
      <c r="AK310" s="119">
        <v>60</v>
      </c>
      <c r="AL310" s="150">
        <v>2500</v>
      </c>
      <c r="AO310" s="143"/>
      <c r="AP310" s="209"/>
      <c r="AQ310" s="314"/>
      <c r="AR310" s="125" t="s">
        <v>1277</v>
      </c>
      <c r="AS310" s="132">
        <v>6</v>
      </c>
      <c r="AT310" s="210">
        <v>350</v>
      </c>
    </row>
    <row r="311" spans="33:46" ht="19.5">
      <c r="AG311" s="143"/>
      <c r="AH311" s="149"/>
      <c r="AI311" s="310"/>
      <c r="AJ311" s="118" t="s">
        <v>597</v>
      </c>
      <c r="AK311" s="119">
        <v>60</v>
      </c>
      <c r="AL311" s="150">
        <v>2500</v>
      </c>
      <c r="AO311" s="143"/>
      <c r="AP311" s="209"/>
      <c r="AQ311" s="314"/>
      <c r="AR311" s="125" t="s">
        <v>1278</v>
      </c>
      <c r="AS311" s="132">
        <v>6</v>
      </c>
      <c r="AT311" s="210">
        <v>350</v>
      </c>
    </row>
    <row r="312" spans="33:46" ht="19.5">
      <c r="AG312" s="143"/>
      <c r="AH312" s="149"/>
      <c r="AI312" s="310"/>
      <c r="AJ312" s="118" t="s">
        <v>598</v>
      </c>
      <c r="AK312" s="119">
        <v>60</v>
      </c>
      <c r="AL312" s="150">
        <v>2500</v>
      </c>
      <c r="AO312" s="143"/>
      <c r="AP312" s="209"/>
      <c r="AQ312" s="314"/>
      <c r="AR312" s="125" t="s">
        <v>1279</v>
      </c>
      <c r="AS312" s="132">
        <v>6</v>
      </c>
      <c r="AT312" s="210">
        <v>350</v>
      </c>
    </row>
    <row r="313" spans="33:46" ht="19.5">
      <c r="AG313" s="143"/>
      <c r="AH313" s="149"/>
      <c r="AI313" s="310"/>
      <c r="AJ313" s="118" t="s">
        <v>599</v>
      </c>
      <c r="AK313" s="119">
        <v>60</v>
      </c>
      <c r="AL313" s="150">
        <v>2500</v>
      </c>
      <c r="AO313" s="143"/>
      <c r="AP313" s="209"/>
      <c r="AQ313" s="314"/>
      <c r="AR313" s="125" t="s">
        <v>1280</v>
      </c>
      <c r="AS313" s="132">
        <v>6</v>
      </c>
      <c r="AT313" s="210">
        <v>299</v>
      </c>
    </row>
    <row r="314" spans="33:46" ht="19.5">
      <c r="AG314" s="143"/>
      <c r="AH314" s="149"/>
      <c r="AI314" s="310"/>
      <c r="AJ314" s="118" t="s">
        <v>600</v>
      </c>
      <c r="AK314" s="119">
        <v>60</v>
      </c>
      <c r="AL314" s="150">
        <v>2500</v>
      </c>
      <c r="AO314" s="143"/>
      <c r="AP314" s="209"/>
      <c r="AQ314" s="314"/>
      <c r="AR314" s="125" t="s">
        <v>1281</v>
      </c>
      <c r="AS314" s="132">
        <v>6</v>
      </c>
      <c r="AT314" s="210">
        <v>350</v>
      </c>
    </row>
    <row r="315" spans="33:46" ht="19.5">
      <c r="AG315" s="143"/>
      <c r="AH315" s="149"/>
      <c r="AI315" s="310"/>
      <c r="AJ315" s="118" t="s">
        <v>601</v>
      </c>
      <c r="AK315" s="119">
        <v>60</v>
      </c>
      <c r="AL315" s="150">
        <v>2500</v>
      </c>
      <c r="AO315" s="143"/>
      <c r="AP315" s="209"/>
      <c r="AQ315" s="314"/>
      <c r="AR315" s="125" t="s">
        <v>1282</v>
      </c>
      <c r="AS315" s="132">
        <v>6</v>
      </c>
      <c r="AT315" s="210">
        <v>350</v>
      </c>
    </row>
    <row r="316" spans="33:46" ht="19.5">
      <c r="AG316" s="143"/>
      <c r="AH316" s="149"/>
      <c r="AI316" s="310"/>
      <c r="AJ316" s="118" t="s">
        <v>602</v>
      </c>
      <c r="AK316" s="119">
        <v>60</v>
      </c>
      <c r="AL316" s="150">
        <v>2500</v>
      </c>
      <c r="AO316" s="143"/>
      <c r="AP316" s="209"/>
      <c r="AQ316" s="314"/>
      <c r="AR316" s="125" t="s">
        <v>1283</v>
      </c>
      <c r="AS316" s="132">
        <v>6</v>
      </c>
      <c r="AT316" s="210">
        <v>350</v>
      </c>
    </row>
    <row r="317" spans="33:46" ht="19.5">
      <c r="AG317" s="143"/>
      <c r="AH317" s="149"/>
      <c r="AI317" s="310"/>
      <c r="AJ317" s="118" t="s">
        <v>603</v>
      </c>
      <c r="AK317" s="119">
        <v>60</v>
      </c>
      <c r="AL317" s="150">
        <v>2500</v>
      </c>
      <c r="AO317" s="143"/>
      <c r="AP317" s="209"/>
      <c r="AQ317" s="314"/>
      <c r="AR317" s="125" t="s">
        <v>1284</v>
      </c>
      <c r="AS317" s="132">
        <v>6</v>
      </c>
      <c r="AT317" s="210">
        <v>350</v>
      </c>
    </row>
    <row r="318" spans="33:46" ht="19.5">
      <c r="AG318" s="143"/>
      <c r="AH318" s="149"/>
      <c r="AI318" s="310"/>
      <c r="AJ318" s="118" t="s">
        <v>604</v>
      </c>
      <c r="AK318" s="119">
        <v>60</v>
      </c>
      <c r="AL318" s="150">
        <v>2500</v>
      </c>
      <c r="AO318" s="143"/>
      <c r="AP318" s="209"/>
      <c r="AQ318" s="314"/>
      <c r="AR318" s="125" t="s">
        <v>1285</v>
      </c>
      <c r="AS318" s="132">
        <v>6</v>
      </c>
      <c r="AT318" s="210">
        <v>350</v>
      </c>
    </row>
    <row r="319" spans="33:46" ht="19.5">
      <c r="AG319" s="143"/>
      <c r="AH319" s="149"/>
      <c r="AI319" s="310"/>
      <c r="AJ319" s="118" t="s">
        <v>605</v>
      </c>
      <c r="AK319" s="119">
        <v>60</v>
      </c>
      <c r="AL319" s="150">
        <v>2500</v>
      </c>
      <c r="AO319" s="143"/>
      <c r="AP319" s="209"/>
      <c r="AQ319" s="314"/>
      <c r="AR319" s="125" t="s">
        <v>1286</v>
      </c>
      <c r="AS319" s="132">
        <v>6</v>
      </c>
      <c r="AT319" s="210">
        <v>350</v>
      </c>
    </row>
    <row r="320" spans="33:46" ht="19.5">
      <c r="AG320" s="143"/>
      <c r="AH320" s="149"/>
      <c r="AI320" s="310"/>
      <c r="AJ320" s="118" t="s">
        <v>606</v>
      </c>
      <c r="AK320" s="119">
        <v>50</v>
      </c>
      <c r="AL320" s="150">
        <v>1975</v>
      </c>
      <c r="AO320" s="143"/>
      <c r="AP320" s="209"/>
      <c r="AQ320" s="314"/>
      <c r="AR320" s="125" t="s">
        <v>1287</v>
      </c>
      <c r="AS320" s="132">
        <v>6</v>
      </c>
      <c r="AT320" s="210">
        <v>350</v>
      </c>
    </row>
    <row r="321" spans="33:46" ht="19.5">
      <c r="AG321" s="143"/>
      <c r="AH321" s="149"/>
      <c r="AI321" s="310"/>
      <c r="AJ321" s="118" t="s">
        <v>607</v>
      </c>
      <c r="AK321" s="119">
        <v>50</v>
      </c>
      <c r="AL321" s="150">
        <v>1975</v>
      </c>
      <c r="AO321" s="143"/>
      <c r="AP321" s="209"/>
      <c r="AQ321" s="314"/>
      <c r="AR321" s="125" t="s">
        <v>1288</v>
      </c>
      <c r="AS321" s="132">
        <v>6</v>
      </c>
      <c r="AT321" s="210">
        <v>350</v>
      </c>
    </row>
    <row r="322" spans="33:46" ht="19.5">
      <c r="AG322" s="143"/>
      <c r="AH322" s="149"/>
      <c r="AI322" s="310"/>
      <c r="AJ322" s="118" t="s">
        <v>608</v>
      </c>
      <c r="AK322" s="119">
        <v>50</v>
      </c>
      <c r="AL322" s="150">
        <v>1975</v>
      </c>
      <c r="AO322" s="143"/>
      <c r="AP322" s="209"/>
      <c r="AQ322" s="314"/>
      <c r="AR322" s="125" t="s">
        <v>1289</v>
      </c>
      <c r="AS322" s="132">
        <v>6</v>
      </c>
      <c r="AT322" s="210">
        <v>350</v>
      </c>
    </row>
    <row r="323" spans="33:46" ht="19.5">
      <c r="AG323" s="143"/>
      <c r="AH323" s="149"/>
      <c r="AI323" s="310"/>
      <c r="AJ323" s="118" t="s">
        <v>609</v>
      </c>
      <c r="AK323" s="119">
        <v>50</v>
      </c>
      <c r="AL323" s="150">
        <v>1975</v>
      </c>
      <c r="AO323" s="143"/>
      <c r="AP323" s="209"/>
      <c r="AQ323" s="314"/>
      <c r="AR323" s="125" t="s">
        <v>1290</v>
      </c>
      <c r="AS323" s="132">
        <v>6</v>
      </c>
      <c r="AT323" s="210">
        <v>155</v>
      </c>
    </row>
    <row r="324" spans="33:46" ht="19.5">
      <c r="AG324" s="143"/>
      <c r="AH324" s="149"/>
      <c r="AI324" s="310"/>
      <c r="AJ324" s="118" t="s">
        <v>610</v>
      </c>
      <c r="AK324" s="119">
        <v>50</v>
      </c>
      <c r="AL324" s="150">
        <v>2000</v>
      </c>
      <c r="AO324" s="143"/>
      <c r="AP324" s="209"/>
      <c r="AQ324" s="314"/>
      <c r="AR324" s="125" t="s">
        <v>1291</v>
      </c>
      <c r="AS324" s="132">
        <v>6</v>
      </c>
      <c r="AT324" s="210">
        <v>265</v>
      </c>
    </row>
    <row r="325" spans="33:46" ht="19.5">
      <c r="AG325" s="143"/>
      <c r="AH325" s="149"/>
      <c r="AI325" s="310"/>
      <c r="AJ325" s="118" t="s">
        <v>611</v>
      </c>
      <c r="AK325" s="119">
        <v>50</v>
      </c>
      <c r="AL325" s="150">
        <v>2000</v>
      </c>
      <c r="AO325" s="116"/>
      <c r="AP325" s="209"/>
      <c r="AQ325" s="314"/>
      <c r="AR325" s="125" t="s">
        <v>1292</v>
      </c>
      <c r="AS325" s="132">
        <v>6</v>
      </c>
      <c r="AT325" s="210">
        <v>350</v>
      </c>
    </row>
    <row r="326" spans="33:46" ht="19.5">
      <c r="AG326" s="143"/>
      <c r="AH326" s="149"/>
      <c r="AI326" s="310"/>
      <c r="AJ326" s="118" t="s">
        <v>612</v>
      </c>
      <c r="AK326" s="119">
        <v>50</v>
      </c>
      <c r="AL326" s="150">
        <v>2000</v>
      </c>
      <c r="AO326" s="116"/>
      <c r="AP326" s="209"/>
      <c r="AQ326" s="314"/>
      <c r="AR326" s="125" t="s">
        <v>1293</v>
      </c>
      <c r="AS326" s="132">
        <v>6</v>
      </c>
      <c r="AT326" s="210">
        <v>350</v>
      </c>
    </row>
    <row r="327" spans="33:46" ht="19.5">
      <c r="AG327" s="143"/>
      <c r="AH327" s="149"/>
      <c r="AI327" s="310"/>
      <c r="AJ327" s="118" t="s">
        <v>613</v>
      </c>
      <c r="AK327" s="119">
        <v>50</v>
      </c>
      <c r="AL327" s="150">
        <v>2000</v>
      </c>
      <c r="AO327" s="116"/>
      <c r="AP327" s="209"/>
      <c r="AQ327" s="314"/>
      <c r="AR327" s="125" t="s">
        <v>1294</v>
      </c>
      <c r="AS327" s="132">
        <v>6</v>
      </c>
      <c r="AT327" s="210">
        <v>350</v>
      </c>
    </row>
    <row r="328" spans="33:46" ht="19.5">
      <c r="AG328" s="143"/>
      <c r="AH328" s="149"/>
      <c r="AI328" s="310" t="s">
        <v>316</v>
      </c>
      <c r="AJ328" s="118" t="s">
        <v>614</v>
      </c>
      <c r="AK328" s="119">
        <v>43</v>
      </c>
      <c r="AL328" s="150">
        <v>575</v>
      </c>
      <c r="AO328" s="143"/>
      <c r="AP328" s="209"/>
      <c r="AQ328" s="314"/>
      <c r="AR328" s="125" t="s">
        <v>1295</v>
      </c>
      <c r="AS328" s="132">
        <v>6</v>
      </c>
      <c r="AT328" s="210">
        <v>350</v>
      </c>
    </row>
    <row r="329" spans="33:46" ht="19.5">
      <c r="AG329" s="143"/>
      <c r="AH329" s="149"/>
      <c r="AI329" s="310"/>
      <c r="AJ329" s="118" t="s">
        <v>615</v>
      </c>
      <c r="AK329" s="119">
        <v>43</v>
      </c>
      <c r="AL329" s="150">
        <v>575</v>
      </c>
      <c r="AO329" s="143"/>
      <c r="AP329" s="209"/>
      <c r="AQ329" s="314"/>
      <c r="AR329" s="125" t="s">
        <v>1296</v>
      </c>
      <c r="AS329" s="132">
        <v>6</v>
      </c>
      <c r="AT329" s="210">
        <v>350</v>
      </c>
    </row>
    <row r="330" spans="33:46" ht="19.5">
      <c r="AG330" s="143"/>
      <c r="AH330" s="149"/>
      <c r="AI330" s="310"/>
      <c r="AJ330" s="118" t="s">
        <v>616</v>
      </c>
      <c r="AK330" s="119">
        <v>45</v>
      </c>
      <c r="AL330" s="150">
        <v>575</v>
      </c>
      <c r="AO330" s="143"/>
      <c r="AP330" s="209"/>
      <c r="AQ330" s="314"/>
      <c r="AR330" s="125" t="s">
        <v>1297</v>
      </c>
      <c r="AS330" s="132">
        <v>6</v>
      </c>
      <c r="AT330" s="210">
        <v>350</v>
      </c>
    </row>
    <row r="331" spans="33:46" ht="19.5">
      <c r="AG331" s="143"/>
      <c r="AH331" s="149"/>
      <c r="AI331" s="310"/>
      <c r="AJ331" s="118" t="s">
        <v>617</v>
      </c>
      <c r="AK331" s="119">
        <v>43</v>
      </c>
      <c r="AL331" s="150">
        <v>575</v>
      </c>
      <c r="AO331" s="143"/>
      <c r="AP331" s="209"/>
      <c r="AQ331" s="314"/>
      <c r="AR331" s="125" t="s">
        <v>1298</v>
      </c>
      <c r="AS331" s="132">
        <v>6</v>
      </c>
      <c r="AT331" s="210">
        <v>350</v>
      </c>
    </row>
    <row r="332" spans="33:46" ht="19.5">
      <c r="AG332" s="143"/>
      <c r="AH332" s="149"/>
      <c r="AI332" s="310"/>
      <c r="AJ332" s="118" t="s">
        <v>618</v>
      </c>
      <c r="AK332" s="119">
        <v>43</v>
      </c>
      <c r="AL332" s="150">
        <v>575</v>
      </c>
      <c r="AO332" s="143"/>
      <c r="AP332" s="209"/>
      <c r="AQ332" s="314"/>
      <c r="AR332" s="125" t="s">
        <v>1299</v>
      </c>
      <c r="AS332" s="132">
        <v>6</v>
      </c>
      <c r="AT332" s="210">
        <v>350</v>
      </c>
    </row>
    <row r="333" spans="33:46" ht="29.25">
      <c r="AG333" s="143"/>
      <c r="AH333" s="149"/>
      <c r="AI333" s="310"/>
      <c r="AJ333" s="118" t="s">
        <v>619</v>
      </c>
      <c r="AK333" s="119">
        <v>45</v>
      </c>
      <c r="AL333" s="150">
        <v>575</v>
      </c>
      <c r="AO333" s="143"/>
      <c r="AP333" s="209"/>
      <c r="AQ333" s="314"/>
      <c r="AR333" s="125" t="s">
        <v>1300</v>
      </c>
      <c r="AS333" s="132">
        <v>6</v>
      </c>
      <c r="AT333" s="210">
        <v>350</v>
      </c>
    </row>
    <row r="334" spans="33:46" ht="19.5">
      <c r="AG334" s="143"/>
      <c r="AH334" s="149"/>
      <c r="AI334" s="310"/>
      <c r="AJ334" s="118" t="s">
        <v>620</v>
      </c>
      <c r="AK334" s="119">
        <v>43</v>
      </c>
      <c r="AL334" s="150">
        <v>575</v>
      </c>
      <c r="AO334" s="143"/>
      <c r="AP334" s="209"/>
      <c r="AQ334" s="314" t="s">
        <v>974</v>
      </c>
      <c r="AR334" s="125" t="s">
        <v>1301</v>
      </c>
      <c r="AS334" s="132">
        <v>6</v>
      </c>
      <c r="AT334" s="210">
        <v>305</v>
      </c>
    </row>
    <row r="335" spans="33:46" ht="19.5">
      <c r="AG335" s="143"/>
      <c r="AH335" s="149"/>
      <c r="AI335" s="310"/>
      <c r="AJ335" s="118" t="s">
        <v>621</v>
      </c>
      <c r="AK335" s="119">
        <v>43</v>
      </c>
      <c r="AL335" s="150">
        <v>575</v>
      </c>
      <c r="AO335" s="143"/>
      <c r="AP335" s="209"/>
      <c r="AQ335" s="314"/>
      <c r="AR335" s="125" t="s">
        <v>1302</v>
      </c>
      <c r="AS335" s="132">
        <v>6</v>
      </c>
      <c r="AT335" s="210">
        <v>350</v>
      </c>
    </row>
    <row r="336" spans="33:46" ht="19.5">
      <c r="AG336" s="143"/>
      <c r="AH336" s="149"/>
      <c r="AI336" s="310"/>
      <c r="AJ336" s="118" t="s">
        <v>622</v>
      </c>
      <c r="AK336" s="119">
        <v>45</v>
      </c>
      <c r="AL336" s="150">
        <v>575</v>
      </c>
      <c r="AO336" s="143"/>
      <c r="AP336" s="209"/>
      <c r="AQ336" s="314"/>
      <c r="AR336" s="125" t="s">
        <v>1303</v>
      </c>
      <c r="AS336" s="132">
        <v>6</v>
      </c>
      <c r="AT336" s="210">
        <v>350</v>
      </c>
    </row>
    <row r="337" spans="33:46" ht="19.5">
      <c r="AG337" s="143"/>
      <c r="AH337" s="149"/>
      <c r="AI337" s="310"/>
      <c r="AJ337" s="118" t="s">
        <v>623</v>
      </c>
      <c r="AK337" s="119">
        <v>43</v>
      </c>
      <c r="AL337" s="150">
        <v>575</v>
      </c>
      <c r="AO337" s="143"/>
      <c r="AP337" s="209"/>
      <c r="AQ337" s="314"/>
      <c r="AR337" s="125" t="s">
        <v>1304</v>
      </c>
      <c r="AS337" s="132">
        <v>6</v>
      </c>
      <c r="AT337" s="210">
        <v>350</v>
      </c>
    </row>
    <row r="338" spans="33:46" ht="19.5">
      <c r="AG338" s="143"/>
      <c r="AH338" s="149"/>
      <c r="AI338" s="310"/>
      <c r="AJ338" s="118" t="s">
        <v>624</v>
      </c>
      <c r="AK338" s="119">
        <v>43</v>
      </c>
      <c r="AL338" s="150">
        <v>575</v>
      </c>
      <c r="AO338" s="143"/>
      <c r="AP338" s="209"/>
      <c r="AQ338" s="314"/>
      <c r="AR338" s="125" t="s">
        <v>1305</v>
      </c>
      <c r="AS338" s="132">
        <v>6</v>
      </c>
      <c r="AT338" s="210">
        <v>350</v>
      </c>
    </row>
    <row r="339" spans="33:46" ht="19.5">
      <c r="AG339" s="143"/>
      <c r="AH339" s="149"/>
      <c r="AI339" s="310"/>
      <c r="AJ339" s="118" t="s">
        <v>625</v>
      </c>
      <c r="AK339" s="119">
        <v>45</v>
      </c>
      <c r="AL339" s="150">
        <v>575</v>
      </c>
      <c r="AO339" s="143"/>
      <c r="AP339" s="209"/>
      <c r="AQ339" s="314"/>
      <c r="AR339" s="125" t="s">
        <v>1306</v>
      </c>
      <c r="AS339" s="132">
        <v>6</v>
      </c>
      <c r="AT339" s="210">
        <v>350</v>
      </c>
    </row>
    <row r="340" spans="33:46" ht="19.5">
      <c r="AG340" s="143"/>
      <c r="AH340" s="149"/>
      <c r="AI340" s="310"/>
      <c r="AJ340" s="118" t="s">
        <v>626</v>
      </c>
      <c r="AK340" s="119">
        <v>43</v>
      </c>
      <c r="AL340" s="150">
        <v>600</v>
      </c>
      <c r="AO340" s="143"/>
      <c r="AP340" s="209"/>
      <c r="AQ340" s="314"/>
      <c r="AR340" s="125" t="s">
        <v>1307</v>
      </c>
      <c r="AS340" s="132">
        <v>6</v>
      </c>
      <c r="AT340" s="210">
        <v>350</v>
      </c>
    </row>
    <row r="341" spans="33:46" ht="19.5">
      <c r="AG341" s="143"/>
      <c r="AH341" s="149"/>
      <c r="AI341" s="310"/>
      <c r="AJ341" s="118" t="s">
        <v>627</v>
      </c>
      <c r="AK341" s="119">
        <v>43</v>
      </c>
      <c r="AL341" s="150">
        <v>600</v>
      </c>
      <c r="AO341" s="143"/>
      <c r="AP341" s="209"/>
      <c r="AQ341" s="314"/>
      <c r="AR341" s="125" t="s">
        <v>1308</v>
      </c>
      <c r="AS341" s="132">
        <v>6</v>
      </c>
      <c r="AT341" s="210">
        <v>350</v>
      </c>
    </row>
    <row r="342" spans="33:46" ht="19.5">
      <c r="AG342" s="143"/>
      <c r="AH342" s="149"/>
      <c r="AI342" s="310"/>
      <c r="AJ342" s="118" t="s">
        <v>628</v>
      </c>
      <c r="AK342" s="119">
        <v>45</v>
      </c>
      <c r="AL342" s="150">
        <v>600</v>
      </c>
      <c r="AO342" s="143"/>
      <c r="AP342" s="209"/>
      <c r="AQ342" s="314"/>
      <c r="AR342" s="125" t="s">
        <v>1309</v>
      </c>
      <c r="AS342" s="132">
        <v>6</v>
      </c>
      <c r="AT342" s="210">
        <v>350</v>
      </c>
    </row>
    <row r="343" spans="33:46" ht="29.25">
      <c r="AG343" s="143"/>
      <c r="AH343" s="149"/>
      <c r="AI343" s="310"/>
      <c r="AJ343" s="118" t="s">
        <v>629</v>
      </c>
      <c r="AK343" s="119">
        <v>43</v>
      </c>
      <c r="AL343" s="150">
        <v>600</v>
      </c>
      <c r="AO343" s="143"/>
      <c r="AP343" s="209"/>
      <c r="AQ343" s="314"/>
      <c r="AR343" s="125" t="s">
        <v>1310</v>
      </c>
      <c r="AS343" s="132">
        <v>6</v>
      </c>
      <c r="AT343" s="210">
        <v>350</v>
      </c>
    </row>
    <row r="344" spans="33:46" ht="19.5">
      <c r="AG344" s="143"/>
      <c r="AH344" s="149"/>
      <c r="AI344" s="310"/>
      <c r="AJ344" s="118" t="s">
        <v>630</v>
      </c>
      <c r="AK344" s="119">
        <v>43</v>
      </c>
      <c r="AL344" s="150">
        <v>600</v>
      </c>
      <c r="AO344" s="143"/>
      <c r="AP344" s="209"/>
      <c r="AQ344" s="314"/>
      <c r="AR344" s="125" t="s">
        <v>1311</v>
      </c>
      <c r="AS344" s="132">
        <v>3.6</v>
      </c>
      <c r="AT344" s="210">
        <v>225</v>
      </c>
    </row>
    <row r="345" spans="33:46" ht="19.5">
      <c r="AG345" s="143"/>
      <c r="AH345" s="149"/>
      <c r="AI345" s="310"/>
      <c r="AJ345" s="118" t="s">
        <v>631</v>
      </c>
      <c r="AK345" s="119">
        <v>45</v>
      </c>
      <c r="AL345" s="150">
        <v>600</v>
      </c>
      <c r="AO345" s="143"/>
      <c r="AP345" s="209"/>
      <c r="AQ345" s="314"/>
      <c r="AR345" s="125" t="s">
        <v>1312</v>
      </c>
      <c r="AS345" s="132">
        <v>3.6</v>
      </c>
      <c r="AT345" s="210">
        <v>225</v>
      </c>
    </row>
    <row r="346" spans="33:46" ht="19.5">
      <c r="AG346" s="143"/>
      <c r="AH346" s="149"/>
      <c r="AI346" s="310"/>
      <c r="AJ346" s="118" t="s">
        <v>632</v>
      </c>
      <c r="AK346" s="119">
        <v>43</v>
      </c>
      <c r="AL346" s="150">
        <v>600</v>
      </c>
      <c r="AO346" s="143"/>
      <c r="AP346" s="209"/>
      <c r="AQ346" s="314"/>
      <c r="AR346" s="125" t="s">
        <v>1313</v>
      </c>
      <c r="AS346" s="132">
        <v>3.6</v>
      </c>
      <c r="AT346" s="210">
        <v>250</v>
      </c>
    </row>
    <row r="347" spans="33:46" ht="20.25" thickBot="1">
      <c r="AG347" s="143"/>
      <c r="AH347" s="149"/>
      <c r="AI347" s="310"/>
      <c r="AJ347" s="118" t="s">
        <v>633</v>
      </c>
      <c r="AK347" s="119">
        <v>43</v>
      </c>
      <c r="AL347" s="150">
        <v>600</v>
      </c>
      <c r="AO347" s="143"/>
      <c r="AP347" s="211"/>
      <c r="AQ347" s="315"/>
      <c r="AR347" s="202" t="s">
        <v>1314</v>
      </c>
      <c r="AS347" s="203">
        <v>3.6</v>
      </c>
      <c r="AT347" s="204">
        <v>250</v>
      </c>
    </row>
    <row r="348" spans="33:46" ht="19.5">
      <c r="AG348" s="143"/>
      <c r="AH348" s="149"/>
      <c r="AI348" s="310"/>
      <c r="AJ348" s="118" t="s">
        <v>634</v>
      </c>
      <c r="AK348" s="119">
        <v>45</v>
      </c>
      <c r="AL348" s="150">
        <v>600</v>
      </c>
      <c r="AO348" s="143"/>
      <c r="AP348" s="207" t="s">
        <v>1315</v>
      </c>
      <c r="AQ348" s="313" t="s">
        <v>1085</v>
      </c>
      <c r="AR348" s="199" t="s">
        <v>1316</v>
      </c>
      <c r="AS348" s="200">
        <v>4</v>
      </c>
      <c r="AT348" s="208">
        <v>49</v>
      </c>
    </row>
    <row r="349" spans="33:46" ht="20.25" thickBot="1">
      <c r="AG349" s="143"/>
      <c r="AH349" s="149"/>
      <c r="AI349" s="310"/>
      <c r="AJ349" s="118" t="s">
        <v>635</v>
      </c>
      <c r="AK349" s="119">
        <v>43</v>
      </c>
      <c r="AL349" s="150">
        <v>600</v>
      </c>
      <c r="AO349" s="143"/>
      <c r="AP349" s="211"/>
      <c r="AQ349" s="315"/>
      <c r="AR349" s="202" t="s">
        <v>1317</v>
      </c>
      <c r="AS349" s="203">
        <v>4</v>
      </c>
      <c r="AT349" s="204">
        <v>48</v>
      </c>
    </row>
    <row r="350" spans="33:46" ht="19.5">
      <c r="AG350" s="143"/>
      <c r="AH350" s="149"/>
      <c r="AI350" s="310"/>
      <c r="AJ350" s="118" t="s">
        <v>636</v>
      </c>
      <c r="AK350" s="119">
        <v>43</v>
      </c>
      <c r="AL350" s="150">
        <v>600</v>
      </c>
      <c r="AO350" s="143"/>
      <c r="AP350" s="207" t="s">
        <v>1318</v>
      </c>
      <c r="AQ350" s="313" t="s">
        <v>974</v>
      </c>
      <c r="AR350" s="199" t="s">
        <v>1319</v>
      </c>
      <c r="AS350" s="200">
        <v>6</v>
      </c>
      <c r="AT350" s="208">
        <v>300</v>
      </c>
    </row>
    <row r="351" spans="33:46" ht="19.5">
      <c r="AG351" s="143"/>
      <c r="AH351" s="149"/>
      <c r="AI351" s="310"/>
      <c r="AJ351" s="118" t="s">
        <v>637</v>
      </c>
      <c r="AK351" s="119">
        <v>45</v>
      </c>
      <c r="AL351" s="150">
        <v>600</v>
      </c>
      <c r="AO351" s="143"/>
      <c r="AP351" s="209"/>
      <c r="AQ351" s="314"/>
      <c r="AR351" s="125" t="s">
        <v>1320</v>
      </c>
      <c r="AS351" s="132">
        <v>6</v>
      </c>
      <c r="AT351" s="210">
        <v>140</v>
      </c>
    </row>
    <row r="352" spans="33:46" ht="19.5">
      <c r="AG352" s="143"/>
      <c r="AH352" s="149"/>
      <c r="AI352" s="310"/>
      <c r="AJ352" s="118" t="s">
        <v>638</v>
      </c>
      <c r="AK352" s="119">
        <v>45</v>
      </c>
      <c r="AL352" s="150">
        <v>575</v>
      </c>
      <c r="AO352" s="143"/>
      <c r="AP352" s="209"/>
      <c r="AQ352" s="314"/>
      <c r="AR352" s="125" t="s">
        <v>1321</v>
      </c>
      <c r="AS352" s="132">
        <v>6</v>
      </c>
      <c r="AT352" s="210">
        <v>155</v>
      </c>
    </row>
    <row r="353" spans="33:46" ht="19.5">
      <c r="AG353" s="143"/>
      <c r="AH353" s="149"/>
      <c r="AI353" s="310"/>
      <c r="AJ353" s="118" t="s">
        <v>639</v>
      </c>
      <c r="AK353" s="119">
        <v>45</v>
      </c>
      <c r="AL353" s="150">
        <v>600</v>
      </c>
      <c r="AO353" s="143"/>
      <c r="AP353" s="209"/>
      <c r="AQ353" s="314"/>
      <c r="AR353" s="125" t="s">
        <v>1322</v>
      </c>
      <c r="AS353" s="132">
        <v>6</v>
      </c>
      <c r="AT353" s="210">
        <v>162</v>
      </c>
    </row>
    <row r="354" spans="33:46" ht="19.5">
      <c r="AG354" s="143"/>
      <c r="AH354" s="149"/>
      <c r="AI354" s="310"/>
      <c r="AJ354" s="118" t="s">
        <v>640</v>
      </c>
      <c r="AK354" s="119">
        <v>45</v>
      </c>
      <c r="AL354" s="150">
        <v>575</v>
      </c>
      <c r="AO354" s="143"/>
      <c r="AP354" s="209"/>
      <c r="AQ354" s="314"/>
      <c r="AR354" s="125" t="s">
        <v>1323</v>
      </c>
      <c r="AS354" s="132">
        <v>6</v>
      </c>
      <c r="AT354" s="210">
        <v>180</v>
      </c>
    </row>
    <row r="355" spans="33:46" ht="19.5">
      <c r="AG355" s="143"/>
      <c r="AH355" s="149"/>
      <c r="AI355" s="310"/>
      <c r="AJ355" s="118" t="s">
        <v>641</v>
      </c>
      <c r="AK355" s="119">
        <v>45</v>
      </c>
      <c r="AL355" s="150">
        <v>600</v>
      </c>
      <c r="AO355" s="143"/>
      <c r="AP355" s="209"/>
      <c r="AQ355" s="314"/>
      <c r="AR355" s="125" t="s">
        <v>1324</v>
      </c>
      <c r="AS355" s="132">
        <v>6</v>
      </c>
      <c r="AT355" s="210">
        <v>230</v>
      </c>
    </row>
    <row r="356" spans="33:46" ht="19.5">
      <c r="AG356" s="143"/>
      <c r="AH356" s="149"/>
      <c r="AI356" s="310"/>
      <c r="AJ356" s="118" t="s">
        <v>642</v>
      </c>
      <c r="AK356" s="119">
        <v>45</v>
      </c>
      <c r="AL356" s="150">
        <v>575</v>
      </c>
      <c r="AO356" s="143"/>
      <c r="AP356" s="209"/>
      <c r="AQ356" s="314"/>
      <c r="AR356" s="125" t="s">
        <v>1325</v>
      </c>
      <c r="AS356" s="132">
        <v>6</v>
      </c>
      <c r="AT356" s="210">
        <v>245</v>
      </c>
    </row>
    <row r="357" spans="33:46" ht="19.5">
      <c r="AG357" s="143"/>
      <c r="AH357" s="149"/>
      <c r="AI357" s="310"/>
      <c r="AJ357" s="118" t="s">
        <v>643</v>
      </c>
      <c r="AK357" s="119">
        <v>45</v>
      </c>
      <c r="AL357" s="150">
        <v>600</v>
      </c>
      <c r="AO357" s="143"/>
      <c r="AP357" s="209"/>
      <c r="AQ357" s="314"/>
      <c r="AR357" s="125" t="s">
        <v>1326</v>
      </c>
      <c r="AS357" s="132">
        <v>6</v>
      </c>
      <c r="AT357" s="210">
        <v>297</v>
      </c>
    </row>
    <row r="358" spans="33:46" ht="19.5">
      <c r="AG358" s="116"/>
      <c r="AH358" s="149"/>
      <c r="AI358" s="310"/>
      <c r="AJ358" s="118" t="s">
        <v>644</v>
      </c>
      <c r="AK358" s="119">
        <v>45</v>
      </c>
      <c r="AL358" s="150">
        <v>575</v>
      </c>
      <c r="AO358" s="143"/>
      <c r="AP358" s="209"/>
      <c r="AQ358" s="314"/>
      <c r="AR358" s="125" t="s">
        <v>1327</v>
      </c>
      <c r="AS358" s="132">
        <v>6</v>
      </c>
      <c r="AT358" s="210">
        <v>110</v>
      </c>
    </row>
    <row r="359" spans="33:46" ht="19.5">
      <c r="AG359" s="116"/>
      <c r="AH359" s="149"/>
      <c r="AI359" s="310"/>
      <c r="AJ359" s="118" t="s">
        <v>645</v>
      </c>
      <c r="AK359" s="119">
        <v>45</v>
      </c>
      <c r="AL359" s="150">
        <v>600</v>
      </c>
      <c r="AO359" s="143"/>
      <c r="AP359" s="209"/>
      <c r="AQ359" s="314"/>
      <c r="AR359" s="125" t="s">
        <v>1328</v>
      </c>
      <c r="AS359" s="132">
        <v>6</v>
      </c>
      <c r="AT359" s="210">
        <v>125</v>
      </c>
    </row>
    <row r="360" spans="33:46" ht="19.5">
      <c r="AG360" s="116"/>
      <c r="AH360" s="149"/>
      <c r="AI360" s="310"/>
      <c r="AJ360" s="118" t="s">
        <v>646</v>
      </c>
      <c r="AK360" s="119">
        <v>30</v>
      </c>
      <c r="AL360" s="150">
        <v>575</v>
      </c>
      <c r="AO360" s="143"/>
      <c r="AP360" s="209"/>
      <c r="AQ360" s="314"/>
      <c r="AR360" s="125" t="s">
        <v>1329</v>
      </c>
      <c r="AS360" s="132">
        <v>6</v>
      </c>
      <c r="AT360" s="210">
        <v>132</v>
      </c>
    </row>
    <row r="361" spans="33:46" ht="19.5">
      <c r="AG361" s="143"/>
      <c r="AH361" s="149"/>
      <c r="AI361" s="310"/>
      <c r="AJ361" s="118" t="s">
        <v>647</v>
      </c>
      <c r="AK361" s="119">
        <v>30</v>
      </c>
      <c r="AL361" s="150">
        <v>600</v>
      </c>
      <c r="AO361" s="143"/>
      <c r="AP361" s="209"/>
      <c r="AQ361" s="314"/>
      <c r="AR361" s="125" t="s">
        <v>1330</v>
      </c>
      <c r="AS361" s="132">
        <v>6</v>
      </c>
      <c r="AT361" s="210">
        <v>150</v>
      </c>
    </row>
    <row r="362" spans="33:46" ht="19.5">
      <c r="AG362" s="143"/>
      <c r="AH362" s="149"/>
      <c r="AI362" s="310"/>
      <c r="AJ362" s="118" t="s">
        <v>648</v>
      </c>
      <c r="AK362" s="119">
        <v>30</v>
      </c>
      <c r="AL362" s="150">
        <v>575</v>
      </c>
      <c r="AO362" s="143"/>
      <c r="AP362" s="209"/>
      <c r="AQ362" s="314"/>
      <c r="AR362" s="125" t="s">
        <v>1331</v>
      </c>
      <c r="AS362" s="132">
        <v>6</v>
      </c>
      <c r="AT362" s="210">
        <v>325</v>
      </c>
    </row>
    <row r="363" spans="33:46" ht="29.25">
      <c r="AG363" s="143"/>
      <c r="AH363" s="149"/>
      <c r="AI363" s="310"/>
      <c r="AJ363" s="118" t="s">
        <v>649</v>
      </c>
      <c r="AK363" s="119">
        <v>30</v>
      </c>
      <c r="AL363" s="150">
        <v>600</v>
      </c>
      <c r="AO363" s="143"/>
      <c r="AP363" s="209"/>
      <c r="AQ363" s="314"/>
      <c r="AR363" s="125" t="s">
        <v>1332</v>
      </c>
      <c r="AS363" s="132">
        <v>6</v>
      </c>
      <c r="AT363" s="210">
        <v>325</v>
      </c>
    </row>
    <row r="364" spans="33:46" ht="19.5">
      <c r="AG364" s="143"/>
      <c r="AH364" s="149"/>
      <c r="AI364" s="310"/>
      <c r="AJ364" s="118" t="s">
        <v>650</v>
      </c>
      <c r="AK364" s="119">
        <v>30</v>
      </c>
      <c r="AL364" s="150">
        <v>575</v>
      </c>
      <c r="AO364" s="143"/>
      <c r="AP364" s="209"/>
      <c r="AQ364" s="314"/>
      <c r="AR364" s="125" t="s">
        <v>1333</v>
      </c>
      <c r="AS364" s="132">
        <v>6</v>
      </c>
      <c r="AT364" s="210">
        <v>173</v>
      </c>
    </row>
    <row r="365" spans="33:46" ht="29.25">
      <c r="AG365" s="116"/>
      <c r="AH365" s="149"/>
      <c r="AI365" s="310"/>
      <c r="AJ365" s="118" t="s">
        <v>651</v>
      </c>
      <c r="AK365" s="119">
        <v>30</v>
      </c>
      <c r="AL365" s="150">
        <v>600</v>
      </c>
      <c r="AO365" s="143"/>
      <c r="AP365" s="209"/>
      <c r="AQ365" s="314"/>
      <c r="AR365" s="125" t="s">
        <v>1334</v>
      </c>
      <c r="AS365" s="132">
        <v>6</v>
      </c>
      <c r="AT365" s="210">
        <v>243</v>
      </c>
    </row>
    <row r="366" spans="33:46" ht="19.5">
      <c r="AH366" s="149"/>
      <c r="AI366" s="310"/>
      <c r="AJ366" s="118" t="s">
        <v>652</v>
      </c>
      <c r="AK366" s="119">
        <v>30</v>
      </c>
      <c r="AL366" s="150">
        <v>575</v>
      </c>
      <c r="AO366" s="143"/>
      <c r="AP366" s="209"/>
      <c r="AQ366" s="314"/>
      <c r="AR366" s="125" t="s">
        <v>1335</v>
      </c>
      <c r="AS366" s="132">
        <v>6</v>
      </c>
      <c r="AT366" s="210">
        <v>188</v>
      </c>
    </row>
    <row r="367" spans="33:46" ht="30" thickBot="1">
      <c r="AH367" s="152"/>
      <c r="AI367" s="311"/>
      <c r="AJ367" s="153" t="s">
        <v>653</v>
      </c>
      <c r="AK367" s="154">
        <v>30</v>
      </c>
      <c r="AL367" s="155">
        <v>600</v>
      </c>
      <c r="AO367" s="143"/>
      <c r="AP367" s="209"/>
      <c r="AQ367" s="314"/>
      <c r="AR367" s="125" t="s">
        <v>1336</v>
      </c>
      <c r="AS367" s="132">
        <v>6</v>
      </c>
      <c r="AT367" s="210">
        <v>258</v>
      </c>
    </row>
    <row r="368" spans="33:46" ht="20.25" thickBot="1">
      <c r="AH368" s="165" t="s">
        <v>654</v>
      </c>
      <c r="AI368" s="166" t="s">
        <v>290</v>
      </c>
      <c r="AJ368" s="167" t="s">
        <v>655</v>
      </c>
      <c r="AK368" s="168">
        <v>100</v>
      </c>
      <c r="AL368" s="169">
        <v>4000</v>
      </c>
      <c r="AO368" s="143"/>
      <c r="AP368" s="209"/>
      <c r="AQ368" s="314"/>
      <c r="AR368" s="125" t="s">
        <v>1337</v>
      </c>
      <c r="AS368" s="132">
        <v>6</v>
      </c>
      <c r="AT368" s="210">
        <v>195</v>
      </c>
    </row>
    <row r="369" spans="34:46" ht="18.75" customHeight="1" thickBot="1">
      <c r="AH369" s="165" t="s">
        <v>656</v>
      </c>
      <c r="AI369" s="166" t="s">
        <v>316</v>
      </c>
      <c r="AJ369" s="167" t="s">
        <v>657</v>
      </c>
      <c r="AK369" s="168">
        <v>24</v>
      </c>
      <c r="AL369" s="169">
        <v>575</v>
      </c>
      <c r="AO369" s="143"/>
      <c r="AP369" s="209"/>
      <c r="AQ369" s="314"/>
      <c r="AR369" s="125" t="s">
        <v>1338</v>
      </c>
      <c r="AS369" s="132">
        <v>6</v>
      </c>
      <c r="AT369" s="210">
        <v>265</v>
      </c>
    </row>
    <row r="370" spans="34:46" ht="19.5">
      <c r="AH370" s="145" t="s">
        <v>658</v>
      </c>
      <c r="AI370" s="156" t="s">
        <v>286</v>
      </c>
      <c r="AJ370" s="146" t="s">
        <v>659</v>
      </c>
      <c r="AK370" s="147">
        <v>180</v>
      </c>
      <c r="AL370" s="148">
        <v>5000</v>
      </c>
      <c r="AO370" s="143"/>
      <c r="AP370" s="209"/>
      <c r="AQ370" s="314"/>
      <c r="AR370" s="125" t="s">
        <v>1339</v>
      </c>
      <c r="AS370" s="132">
        <v>6</v>
      </c>
      <c r="AT370" s="210">
        <v>213</v>
      </c>
    </row>
    <row r="371" spans="34:46" ht="29.25">
      <c r="AH371" s="149"/>
      <c r="AI371" s="310" t="s">
        <v>290</v>
      </c>
      <c r="AJ371" s="118" t="s">
        <v>660</v>
      </c>
      <c r="AK371" s="119">
        <v>120</v>
      </c>
      <c r="AL371" s="150">
        <v>5000</v>
      </c>
      <c r="AO371" s="143"/>
      <c r="AP371" s="209"/>
      <c r="AQ371" s="314"/>
      <c r="AR371" s="125" t="s">
        <v>1340</v>
      </c>
      <c r="AS371" s="132">
        <v>6</v>
      </c>
      <c r="AT371" s="210">
        <v>283</v>
      </c>
    </row>
    <row r="372" spans="34:46" ht="29.25">
      <c r="AH372" s="149"/>
      <c r="AI372" s="310"/>
      <c r="AJ372" s="118" t="s">
        <v>661</v>
      </c>
      <c r="AK372" s="119">
        <v>100</v>
      </c>
      <c r="AL372" s="150">
        <v>5000</v>
      </c>
      <c r="AO372" s="143"/>
      <c r="AP372" s="209"/>
      <c r="AQ372" s="314"/>
      <c r="AR372" s="125" t="s">
        <v>1341</v>
      </c>
      <c r="AS372" s="132">
        <v>6</v>
      </c>
      <c r="AT372" s="210">
        <v>325</v>
      </c>
    </row>
    <row r="373" spans="34:46" ht="29.25">
      <c r="AH373" s="149"/>
      <c r="AI373" s="133" t="s">
        <v>301</v>
      </c>
      <c r="AJ373" s="118" t="s">
        <v>662</v>
      </c>
      <c r="AK373" s="119">
        <v>60</v>
      </c>
      <c r="AL373" s="150">
        <v>1500</v>
      </c>
      <c r="AO373" s="143"/>
      <c r="AP373" s="209"/>
      <c r="AQ373" s="314"/>
      <c r="AR373" s="125" t="s">
        <v>1342</v>
      </c>
      <c r="AS373" s="132">
        <v>6</v>
      </c>
      <c r="AT373" s="210">
        <v>325</v>
      </c>
    </row>
    <row r="374" spans="34:46" ht="20.25" thickBot="1">
      <c r="AH374" s="152"/>
      <c r="AI374" s="163" t="s">
        <v>316</v>
      </c>
      <c r="AJ374" s="153" t="s">
        <v>663</v>
      </c>
      <c r="AK374" s="154">
        <v>20</v>
      </c>
      <c r="AL374" s="155">
        <v>600</v>
      </c>
      <c r="AO374" s="143"/>
      <c r="AP374" s="209"/>
      <c r="AQ374" s="314"/>
      <c r="AR374" s="125" t="s">
        <v>1343</v>
      </c>
      <c r="AS374" s="132">
        <v>6</v>
      </c>
      <c r="AT374" s="210">
        <v>143</v>
      </c>
    </row>
    <row r="375" spans="34:46" ht="30" thickBot="1">
      <c r="AH375" s="165" t="s">
        <v>664</v>
      </c>
      <c r="AI375" s="166" t="s">
        <v>290</v>
      </c>
      <c r="AJ375" s="172">
        <v>331200</v>
      </c>
      <c r="AK375" s="168">
        <v>90</v>
      </c>
      <c r="AL375" s="169">
        <v>4000</v>
      </c>
      <c r="AO375" s="143"/>
      <c r="AP375" s="209"/>
      <c r="AQ375" s="314"/>
      <c r="AR375" s="125" t="s">
        <v>1344</v>
      </c>
      <c r="AS375" s="132">
        <v>6</v>
      </c>
      <c r="AT375" s="210">
        <v>213</v>
      </c>
    </row>
    <row r="376" spans="34:46" ht="20.25" thickBot="1">
      <c r="AH376" s="173" t="s">
        <v>1580</v>
      </c>
      <c r="AI376" s="166" t="s">
        <v>301</v>
      </c>
      <c r="AJ376" s="174" t="s">
        <v>665</v>
      </c>
      <c r="AK376" s="175">
        <v>50</v>
      </c>
      <c r="AL376" s="176">
        <v>1800</v>
      </c>
      <c r="AO376" s="143"/>
      <c r="AP376" s="209"/>
      <c r="AQ376" s="314"/>
      <c r="AR376" s="125" t="s">
        <v>1345</v>
      </c>
      <c r="AS376" s="132">
        <v>6</v>
      </c>
      <c r="AT376" s="210">
        <v>158</v>
      </c>
    </row>
    <row r="377" spans="34:46" ht="29.25">
      <c r="AH377" s="170" t="s">
        <v>1581</v>
      </c>
      <c r="AI377" s="312" t="s">
        <v>286</v>
      </c>
      <c r="AJ377" s="177" t="s">
        <v>666</v>
      </c>
      <c r="AK377" s="178">
        <v>500</v>
      </c>
      <c r="AL377" s="179">
        <v>4900</v>
      </c>
      <c r="AO377" s="143"/>
      <c r="AP377" s="209"/>
      <c r="AQ377" s="314"/>
      <c r="AR377" s="125" t="s">
        <v>1346</v>
      </c>
      <c r="AS377" s="132">
        <v>6</v>
      </c>
      <c r="AT377" s="210">
        <v>228</v>
      </c>
    </row>
    <row r="378" spans="34:46" ht="29.25">
      <c r="AH378" s="180"/>
      <c r="AI378" s="310"/>
      <c r="AJ378" s="138" t="s">
        <v>667</v>
      </c>
      <c r="AK378" s="139">
        <v>500</v>
      </c>
      <c r="AL378" s="181">
        <v>4900</v>
      </c>
      <c r="AO378" s="143"/>
      <c r="AP378" s="209"/>
      <c r="AQ378" s="314"/>
      <c r="AR378" s="125" t="s">
        <v>1347</v>
      </c>
      <c r="AS378" s="132">
        <v>6</v>
      </c>
      <c r="AT378" s="210">
        <v>165</v>
      </c>
    </row>
    <row r="379" spans="34:46" ht="29.25">
      <c r="AH379" s="180"/>
      <c r="AI379" s="310"/>
      <c r="AJ379" s="138" t="s">
        <v>668</v>
      </c>
      <c r="AK379" s="139">
        <v>500</v>
      </c>
      <c r="AL379" s="181">
        <v>4900</v>
      </c>
      <c r="AO379" s="143"/>
      <c r="AP379" s="209"/>
      <c r="AQ379" s="314"/>
      <c r="AR379" s="125" t="s">
        <v>1348</v>
      </c>
      <c r="AS379" s="132">
        <v>6</v>
      </c>
      <c r="AT379" s="210">
        <v>235</v>
      </c>
    </row>
    <row r="380" spans="34:46" ht="29.25">
      <c r="AH380" s="180"/>
      <c r="AI380" s="310"/>
      <c r="AJ380" s="138" t="s">
        <v>669</v>
      </c>
      <c r="AK380" s="139">
        <v>500</v>
      </c>
      <c r="AL380" s="181">
        <v>4900</v>
      </c>
      <c r="AO380" s="143"/>
      <c r="AP380" s="209"/>
      <c r="AQ380" s="314"/>
      <c r="AR380" s="125" t="s">
        <v>1349</v>
      </c>
      <c r="AS380" s="132">
        <v>6</v>
      </c>
      <c r="AT380" s="210">
        <v>233</v>
      </c>
    </row>
    <row r="381" spans="34:46" ht="29.25">
      <c r="AH381" s="180"/>
      <c r="AI381" s="310"/>
      <c r="AJ381" s="138" t="s">
        <v>670</v>
      </c>
      <c r="AK381" s="139">
        <v>500</v>
      </c>
      <c r="AL381" s="181">
        <v>4900</v>
      </c>
      <c r="AO381" s="143"/>
      <c r="AP381" s="209"/>
      <c r="AQ381" s="314"/>
      <c r="AR381" s="125" t="s">
        <v>1350</v>
      </c>
      <c r="AS381" s="132">
        <v>6</v>
      </c>
      <c r="AT381" s="210">
        <v>253</v>
      </c>
    </row>
    <row r="382" spans="34:46" ht="19.5">
      <c r="AH382" s="180"/>
      <c r="AI382" s="310"/>
      <c r="AJ382" s="138" t="s">
        <v>671</v>
      </c>
      <c r="AK382" s="139">
        <v>500</v>
      </c>
      <c r="AL382" s="181">
        <v>4900</v>
      </c>
      <c r="AO382" s="143"/>
      <c r="AP382" s="209"/>
      <c r="AQ382" s="314"/>
      <c r="AR382" s="125" t="s">
        <v>1351</v>
      </c>
      <c r="AS382" s="132">
        <v>6</v>
      </c>
      <c r="AT382" s="210">
        <v>263</v>
      </c>
    </row>
    <row r="383" spans="34:46" ht="29.25">
      <c r="AH383" s="180"/>
      <c r="AI383" s="310"/>
      <c r="AJ383" s="138" t="s">
        <v>672</v>
      </c>
      <c r="AK383" s="139">
        <v>500</v>
      </c>
      <c r="AL383" s="181">
        <v>4900</v>
      </c>
      <c r="AO383" s="143"/>
      <c r="AP383" s="209"/>
      <c r="AQ383" s="314"/>
      <c r="AR383" s="125" t="s">
        <v>1352</v>
      </c>
      <c r="AS383" s="132">
        <v>6</v>
      </c>
      <c r="AT383" s="210">
        <v>325</v>
      </c>
    </row>
    <row r="384" spans="34:46" ht="19.5">
      <c r="AH384" s="180"/>
      <c r="AI384" s="310"/>
      <c r="AJ384" s="138" t="s">
        <v>673</v>
      </c>
      <c r="AK384" s="139">
        <v>500</v>
      </c>
      <c r="AL384" s="181">
        <v>4900</v>
      </c>
      <c r="AO384" s="143"/>
      <c r="AP384" s="209"/>
      <c r="AQ384" s="314"/>
      <c r="AR384" s="125" t="s">
        <v>1353</v>
      </c>
      <c r="AS384" s="132">
        <v>6</v>
      </c>
      <c r="AT384" s="210">
        <v>278</v>
      </c>
    </row>
    <row r="385" spans="34:46" ht="29.25">
      <c r="AH385" s="180"/>
      <c r="AI385" s="310"/>
      <c r="AJ385" s="138" t="s">
        <v>674</v>
      </c>
      <c r="AK385" s="139">
        <v>500</v>
      </c>
      <c r="AL385" s="181">
        <v>4900</v>
      </c>
      <c r="AO385" s="143"/>
      <c r="AP385" s="209"/>
      <c r="AQ385" s="314"/>
      <c r="AR385" s="125" t="s">
        <v>1354</v>
      </c>
      <c r="AS385" s="132">
        <v>6</v>
      </c>
      <c r="AT385" s="210">
        <v>325</v>
      </c>
    </row>
    <row r="386" spans="34:46" ht="19.5">
      <c r="AH386" s="180"/>
      <c r="AI386" s="310"/>
      <c r="AJ386" s="138" t="s">
        <v>675</v>
      </c>
      <c r="AK386" s="139">
        <v>500</v>
      </c>
      <c r="AL386" s="181">
        <v>4900</v>
      </c>
      <c r="AO386" s="143"/>
      <c r="AP386" s="209"/>
      <c r="AQ386" s="314"/>
      <c r="AR386" s="125" t="s">
        <v>1355</v>
      </c>
      <c r="AS386" s="132">
        <v>6</v>
      </c>
      <c r="AT386" s="210">
        <v>325</v>
      </c>
    </row>
    <row r="387" spans="34:46" ht="19.5">
      <c r="AH387" s="180"/>
      <c r="AI387" s="310"/>
      <c r="AJ387" s="138" t="s">
        <v>676</v>
      </c>
      <c r="AK387" s="139">
        <v>500</v>
      </c>
      <c r="AL387" s="181">
        <v>4900</v>
      </c>
      <c r="AO387" s="143"/>
      <c r="AP387" s="209"/>
      <c r="AQ387" s="314"/>
      <c r="AR387" s="125" t="s">
        <v>1356</v>
      </c>
      <c r="AS387" s="132">
        <v>6</v>
      </c>
      <c r="AT387" s="210">
        <v>325</v>
      </c>
    </row>
    <row r="388" spans="34:46" ht="19.5">
      <c r="AH388" s="180"/>
      <c r="AI388" s="310"/>
      <c r="AJ388" s="138" t="s">
        <v>677</v>
      </c>
      <c r="AK388" s="139">
        <v>490</v>
      </c>
      <c r="AL388" s="181">
        <v>4900</v>
      </c>
      <c r="AO388" s="143"/>
      <c r="AP388" s="209"/>
      <c r="AQ388" s="314"/>
      <c r="AR388" s="125" t="s">
        <v>1357</v>
      </c>
      <c r="AS388" s="132">
        <v>6</v>
      </c>
      <c r="AT388" s="210">
        <v>213</v>
      </c>
    </row>
    <row r="389" spans="34:46" ht="27">
      <c r="AH389" s="180"/>
      <c r="AI389" s="310"/>
      <c r="AJ389" s="138" t="s">
        <v>678</v>
      </c>
      <c r="AK389" s="139">
        <v>490</v>
      </c>
      <c r="AL389" s="181">
        <v>4900</v>
      </c>
      <c r="AO389" s="143"/>
      <c r="AP389" s="209"/>
      <c r="AQ389" s="314"/>
      <c r="AR389" s="125" t="s">
        <v>1358</v>
      </c>
      <c r="AS389" s="132">
        <v>6</v>
      </c>
      <c r="AT389" s="210">
        <v>283</v>
      </c>
    </row>
    <row r="390" spans="34:46" ht="27">
      <c r="AH390" s="180"/>
      <c r="AI390" s="310"/>
      <c r="AJ390" s="138" t="s">
        <v>679</v>
      </c>
      <c r="AK390" s="139">
        <v>490</v>
      </c>
      <c r="AL390" s="181">
        <v>4900</v>
      </c>
      <c r="AO390" s="143"/>
      <c r="AP390" s="209"/>
      <c r="AQ390" s="314"/>
      <c r="AR390" s="125" t="s">
        <v>1359</v>
      </c>
      <c r="AS390" s="132">
        <v>6</v>
      </c>
      <c r="AT390" s="210">
        <v>228</v>
      </c>
    </row>
    <row r="391" spans="34:46" ht="27">
      <c r="AH391" s="180"/>
      <c r="AI391" s="310"/>
      <c r="AJ391" s="138" t="s">
        <v>680</v>
      </c>
      <c r="AK391" s="139">
        <v>490</v>
      </c>
      <c r="AL391" s="181">
        <v>4900</v>
      </c>
      <c r="AO391" s="143"/>
      <c r="AP391" s="209"/>
      <c r="AQ391" s="314"/>
      <c r="AR391" s="125" t="s">
        <v>1360</v>
      </c>
      <c r="AS391" s="132">
        <v>6</v>
      </c>
      <c r="AT391" s="210">
        <v>298</v>
      </c>
    </row>
    <row r="392" spans="34:46" ht="27">
      <c r="AH392" s="180"/>
      <c r="AI392" s="310"/>
      <c r="AJ392" s="138" t="s">
        <v>681</v>
      </c>
      <c r="AK392" s="139">
        <v>490</v>
      </c>
      <c r="AL392" s="181">
        <v>4900</v>
      </c>
      <c r="AO392" s="143"/>
      <c r="AP392" s="209"/>
      <c r="AQ392" s="314"/>
      <c r="AR392" s="125" t="s">
        <v>1361</v>
      </c>
      <c r="AS392" s="132">
        <v>6</v>
      </c>
      <c r="AT392" s="210">
        <v>235</v>
      </c>
    </row>
    <row r="393" spans="34:46" ht="27">
      <c r="AH393" s="180"/>
      <c r="AI393" s="310"/>
      <c r="AJ393" s="138" t="s">
        <v>682</v>
      </c>
      <c r="AK393" s="139">
        <v>490</v>
      </c>
      <c r="AL393" s="181">
        <v>4900</v>
      </c>
      <c r="AO393" s="143"/>
      <c r="AP393" s="209"/>
      <c r="AQ393" s="314"/>
      <c r="AR393" s="125" t="s">
        <v>1362</v>
      </c>
      <c r="AS393" s="132">
        <v>6</v>
      </c>
      <c r="AT393" s="210">
        <v>305</v>
      </c>
    </row>
    <row r="394" spans="34:46" ht="27">
      <c r="AH394" s="180"/>
      <c r="AI394" s="310"/>
      <c r="AJ394" s="138" t="s">
        <v>683</v>
      </c>
      <c r="AK394" s="139">
        <v>490</v>
      </c>
      <c r="AL394" s="181">
        <v>4900</v>
      </c>
      <c r="AO394" s="143"/>
      <c r="AP394" s="209"/>
      <c r="AQ394" s="314"/>
      <c r="AR394" s="125" t="s">
        <v>1363</v>
      </c>
      <c r="AS394" s="132">
        <v>6</v>
      </c>
      <c r="AT394" s="210">
        <v>253</v>
      </c>
    </row>
    <row r="395" spans="34:46" ht="27">
      <c r="AH395" s="180"/>
      <c r="AI395" s="310"/>
      <c r="AJ395" s="138" t="s">
        <v>684</v>
      </c>
      <c r="AK395" s="139">
        <v>490</v>
      </c>
      <c r="AL395" s="181">
        <v>4900</v>
      </c>
      <c r="AO395" s="143"/>
      <c r="AP395" s="209"/>
      <c r="AQ395" s="314"/>
      <c r="AR395" s="125" t="s">
        <v>1364</v>
      </c>
      <c r="AS395" s="132">
        <v>6</v>
      </c>
      <c r="AT395" s="210">
        <v>323</v>
      </c>
    </row>
    <row r="396" spans="34:46" ht="19.5">
      <c r="AH396" s="180"/>
      <c r="AI396" s="310"/>
      <c r="AJ396" s="138" t="s">
        <v>685</v>
      </c>
      <c r="AK396" s="139">
        <v>490</v>
      </c>
      <c r="AL396" s="181">
        <v>4900</v>
      </c>
      <c r="AO396" s="143"/>
      <c r="AP396" s="209"/>
      <c r="AQ396" s="314"/>
      <c r="AR396" s="125" t="s">
        <v>1365</v>
      </c>
      <c r="AS396" s="132">
        <v>6</v>
      </c>
      <c r="AT396" s="210">
        <v>303</v>
      </c>
    </row>
    <row r="397" spans="34:46" ht="19.5">
      <c r="AH397" s="180"/>
      <c r="AI397" s="310"/>
      <c r="AJ397" s="138" t="s">
        <v>686</v>
      </c>
      <c r="AK397" s="139">
        <v>480</v>
      </c>
      <c r="AL397" s="181">
        <v>4900</v>
      </c>
      <c r="AO397" s="143"/>
      <c r="AP397" s="209"/>
      <c r="AQ397" s="314"/>
      <c r="AR397" s="125" t="s">
        <v>1366</v>
      </c>
      <c r="AS397" s="132">
        <v>6</v>
      </c>
      <c r="AT397" s="210">
        <v>325</v>
      </c>
    </row>
    <row r="398" spans="34:46" ht="27">
      <c r="AH398" s="180"/>
      <c r="AI398" s="310"/>
      <c r="AJ398" s="138" t="s">
        <v>687</v>
      </c>
      <c r="AK398" s="139">
        <v>480</v>
      </c>
      <c r="AL398" s="181">
        <v>4900</v>
      </c>
      <c r="AO398" s="143"/>
      <c r="AP398" s="209"/>
      <c r="AQ398" s="314" t="s">
        <v>974</v>
      </c>
      <c r="AR398" s="125" t="s">
        <v>1367</v>
      </c>
      <c r="AS398" s="132">
        <v>6</v>
      </c>
      <c r="AT398" s="210">
        <v>318</v>
      </c>
    </row>
    <row r="399" spans="34:46" ht="27">
      <c r="AH399" s="180"/>
      <c r="AI399" s="310"/>
      <c r="AJ399" s="138" t="s">
        <v>688</v>
      </c>
      <c r="AK399" s="139">
        <v>480</v>
      </c>
      <c r="AL399" s="181">
        <v>4900</v>
      </c>
      <c r="AO399" s="143"/>
      <c r="AP399" s="209"/>
      <c r="AQ399" s="314"/>
      <c r="AR399" s="125" t="s">
        <v>1368</v>
      </c>
      <c r="AS399" s="132">
        <v>6</v>
      </c>
      <c r="AT399" s="210">
        <v>325</v>
      </c>
    </row>
    <row r="400" spans="34:46" ht="27">
      <c r="AH400" s="180"/>
      <c r="AI400" s="310"/>
      <c r="AJ400" s="138" t="s">
        <v>689</v>
      </c>
      <c r="AK400" s="139">
        <v>480</v>
      </c>
      <c r="AL400" s="181">
        <v>4900</v>
      </c>
      <c r="AO400" s="143"/>
      <c r="AP400" s="209"/>
      <c r="AQ400" s="314"/>
      <c r="AR400" s="125" t="s">
        <v>1369</v>
      </c>
      <c r="AS400" s="132">
        <v>6</v>
      </c>
      <c r="AT400" s="210">
        <v>183</v>
      </c>
    </row>
    <row r="401" spans="34:46" ht="27">
      <c r="AH401" s="180"/>
      <c r="AI401" s="310"/>
      <c r="AJ401" s="138" t="s">
        <v>690</v>
      </c>
      <c r="AK401" s="139">
        <v>480</v>
      </c>
      <c r="AL401" s="181">
        <v>4900</v>
      </c>
      <c r="AO401" s="143"/>
      <c r="AP401" s="209"/>
      <c r="AQ401" s="314"/>
      <c r="AR401" s="125" t="s">
        <v>1370</v>
      </c>
      <c r="AS401" s="132">
        <v>6</v>
      </c>
      <c r="AT401" s="210">
        <v>253</v>
      </c>
    </row>
    <row r="402" spans="34:46" ht="27">
      <c r="AH402" s="180"/>
      <c r="AI402" s="310"/>
      <c r="AJ402" s="138" t="s">
        <v>691</v>
      </c>
      <c r="AK402" s="139">
        <v>480</v>
      </c>
      <c r="AL402" s="181">
        <v>4900</v>
      </c>
      <c r="AO402" s="143"/>
      <c r="AP402" s="209"/>
      <c r="AQ402" s="314"/>
      <c r="AR402" s="125" t="s">
        <v>1371</v>
      </c>
      <c r="AS402" s="132">
        <v>6</v>
      </c>
      <c r="AT402" s="210">
        <v>198</v>
      </c>
    </row>
    <row r="403" spans="34:46" ht="18.75" customHeight="1">
      <c r="AH403" s="180"/>
      <c r="AI403" s="310"/>
      <c r="AJ403" s="138" t="s">
        <v>692</v>
      </c>
      <c r="AK403" s="139">
        <v>480</v>
      </c>
      <c r="AL403" s="181">
        <v>4900</v>
      </c>
      <c r="AO403" s="143"/>
      <c r="AP403" s="209"/>
      <c r="AQ403" s="314"/>
      <c r="AR403" s="125" t="s">
        <v>1372</v>
      </c>
      <c r="AS403" s="132">
        <v>6</v>
      </c>
      <c r="AT403" s="210">
        <v>268</v>
      </c>
    </row>
    <row r="404" spans="34:46" ht="19.5">
      <c r="AH404" s="180"/>
      <c r="AI404" s="310"/>
      <c r="AJ404" s="138" t="s">
        <v>693</v>
      </c>
      <c r="AK404" s="139">
        <v>475</v>
      </c>
      <c r="AL404" s="181">
        <v>4900</v>
      </c>
      <c r="AO404" s="143"/>
      <c r="AP404" s="209"/>
      <c r="AQ404" s="314"/>
      <c r="AR404" s="125" t="s">
        <v>1373</v>
      </c>
      <c r="AS404" s="132">
        <v>6</v>
      </c>
      <c r="AT404" s="210">
        <v>205</v>
      </c>
    </row>
    <row r="405" spans="34:46" ht="19.5">
      <c r="AH405" s="180"/>
      <c r="AI405" s="310"/>
      <c r="AJ405" s="138" t="s">
        <v>694</v>
      </c>
      <c r="AK405" s="139">
        <v>475</v>
      </c>
      <c r="AL405" s="181">
        <v>4900</v>
      </c>
      <c r="AO405" s="143"/>
      <c r="AP405" s="209"/>
      <c r="AQ405" s="314"/>
      <c r="AR405" s="125" t="s">
        <v>1374</v>
      </c>
      <c r="AS405" s="132">
        <v>6</v>
      </c>
      <c r="AT405" s="210">
        <v>275</v>
      </c>
    </row>
    <row r="406" spans="34:46" ht="19.5">
      <c r="AH406" s="180"/>
      <c r="AI406" s="310"/>
      <c r="AJ406" s="138" t="s">
        <v>695</v>
      </c>
      <c r="AK406" s="139">
        <v>475</v>
      </c>
      <c r="AL406" s="181">
        <v>4900</v>
      </c>
      <c r="AO406" s="143"/>
      <c r="AP406" s="209"/>
      <c r="AQ406" s="314"/>
      <c r="AR406" s="125" t="s">
        <v>1375</v>
      </c>
      <c r="AS406" s="132">
        <v>6</v>
      </c>
      <c r="AT406" s="210">
        <v>223</v>
      </c>
    </row>
    <row r="407" spans="34:46" ht="19.5">
      <c r="AH407" s="180"/>
      <c r="AI407" s="310"/>
      <c r="AJ407" s="138" t="s">
        <v>696</v>
      </c>
      <c r="AK407" s="139">
        <v>475</v>
      </c>
      <c r="AL407" s="181">
        <v>4900</v>
      </c>
      <c r="AO407" s="143"/>
      <c r="AP407" s="209"/>
      <c r="AQ407" s="314"/>
      <c r="AR407" s="125" t="s">
        <v>1376</v>
      </c>
      <c r="AS407" s="132">
        <v>6</v>
      </c>
      <c r="AT407" s="210">
        <v>293</v>
      </c>
    </row>
    <row r="408" spans="34:46" ht="19.5">
      <c r="AH408" s="180"/>
      <c r="AI408" s="310"/>
      <c r="AJ408" s="138" t="s">
        <v>697</v>
      </c>
      <c r="AK408" s="139">
        <v>475</v>
      </c>
      <c r="AL408" s="181">
        <v>4900</v>
      </c>
      <c r="AO408" s="143"/>
      <c r="AP408" s="209"/>
      <c r="AQ408" s="314"/>
      <c r="AR408" s="125" t="s">
        <v>1377</v>
      </c>
      <c r="AS408" s="132">
        <v>6</v>
      </c>
      <c r="AT408" s="210">
        <v>325</v>
      </c>
    </row>
    <row r="409" spans="34:46" ht="19.5">
      <c r="AH409" s="180"/>
      <c r="AI409" s="310"/>
      <c r="AJ409" s="138" t="s">
        <v>698</v>
      </c>
      <c r="AK409" s="139">
        <v>475</v>
      </c>
      <c r="AL409" s="181">
        <v>4900</v>
      </c>
      <c r="AO409" s="143"/>
      <c r="AP409" s="209"/>
      <c r="AQ409" s="314"/>
      <c r="AR409" s="125" t="s">
        <v>1378</v>
      </c>
      <c r="AS409" s="132">
        <v>6</v>
      </c>
      <c r="AT409" s="210">
        <v>325</v>
      </c>
    </row>
    <row r="410" spans="34:46" ht="19.5">
      <c r="AH410" s="180"/>
      <c r="AI410" s="310"/>
      <c r="AJ410" s="138" t="s">
        <v>699</v>
      </c>
      <c r="AK410" s="139">
        <v>475</v>
      </c>
      <c r="AL410" s="181">
        <v>4900</v>
      </c>
      <c r="AO410" s="143"/>
      <c r="AP410" s="209"/>
      <c r="AQ410" s="314"/>
      <c r="AR410" s="125" t="s">
        <v>1379</v>
      </c>
      <c r="AS410" s="132">
        <v>3.2</v>
      </c>
      <c r="AT410" s="210">
        <v>120</v>
      </c>
    </row>
    <row r="411" spans="34:46" ht="19.5">
      <c r="AH411" s="180"/>
      <c r="AI411" s="310"/>
      <c r="AJ411" s="138" t="s">
        <v>700</v>
      </c>
      <c r="AK411" s="139">
        <v>475</v>
      </c>
      <c r="AL411" s="181">
        <v>4900</v>
      </c>
      <c r="AO411" s="143"/>
      <c r="AP411" s="209"/>
      <c r="AQ411" s="314"/>
      <c r="AR411" s="125" t="s">
        <v>1380</v>
      </c>
      <c r="AS411" s="132">
        <v>3.2</v>
      </c>
      <c r="AT411" s="210">
        <v>125</v>
      </c>
    </row>
    <row r="412" spans="34:46" ht="19.5">
      <c r="AH412" s="180"/>
      <c r="AI412" s="310"/>
      <c r="AJ412" s="138" t="s">
        <v>701</v>
      </c>
      <c r="AK412" s="139">
        <v>475</v>
      </c>
      <c r="AL412" s="181">
        <v>4900</v>
      </c>
      <c r="AO412" s="143"/>
      <c r="AP412" s="209"/>
      <c r="AQ412" s="314"/>
      <c r="AR412" s="125" t="s">
        <v>1381</v>
      </c>
      <c r="AS412" s="132">
        <v>3.2</v>
      </c>
      <c r="AT412" s="210">
        <v>90</v>
      </c>
    </row>
    <row r="413" spans="34:46" ht="19.5">
      <c r="AH413" s="180"/>
      <c r="AI413" s="310"/>
      <c r="AJ413" s="138" t="s">
        <v>702</v>
      </c>
      <c r="AK413" s="139">
        <v>475</v>
      </c>
      <c r="AL413" s="181">
        <v>4900</v>
      </c>
      <c r="AO413" s="143"/>
      <c r="AP413" s="209"/>
      <c r="AQ413" s="314"/>
      <c r="AR413" s="125" t="s">
        <v>1382</v>
      </c>
      <c r="AS413" s="132">
        <v>3.2</v>
      </c>
      <c r="AT413" s="210">
        <v>95</v>
      </c>
    </row>
    <row r="414" spans="34:46" ht="19.5">
      <c r="AH414" s="180"/>
      <c r="AI414" s="310"/>
      <c r="AJ414" s="138" t="s">
        <v>703</v>
      </c>
      <c r="AK414" s="139">
        <v>470</v>
      </c>
      <c r="AL414" s="181">
        <v>4900</v>
      </c>
      <c r="AO414" s="143"/>
      <c r="AP414" s="209"/>
      <c r="AQ414" s="314"/>
      <c r="AR414" s="125" t="s">
        <v>1383</v>
      </c>
      <c r="AS414" s="132">
        <v>3.2</v>
      </c>
      <c r="AT414" s="210">
        <v>200</v>
      </c>
    </row>
    <row r="415" spans="34:46" ht="27">
      <c r="AH415" s="180"/>
      <c r="AI415" s="310"/>
      <c r="AJ415" s="138" t="s">
        <v>704</v>
      </c>
      <c r="AK415" s="139">
        <v>470</v>
      </c>
      <c r="AL415" s="181">
        <v>4900</v>
      </c>
      <c r="AO415" s="143"/>
      <c r="AP415" s="209"/>
      <c r="AQ415" s="314"/>
      <c r="AR415" s="125" t="s">
        <v>1384</v>
      </c>
      <c r="AS415" s="132">
        <v>3.2</v>
      </c>
      <c r="AT415" s="210">
        <v>153</v>
      </c>
    </row>
    <row r="416" spans="34:46" ht="29.25">
      <c r="AH416" s="180"/>
      <c r="AI416" s="310"/>
      <c r="AJ416" s="138" t="s">
        <v>705</v>
      </c>
      <c r="AK416" s="139">
        <v>470</v>
      </c>
      <c r="AL416" s="181">
        <v>4900</v>
      </c>
      <c r="AO416" s="116"/>
      <c r="AP416" s="209"/>
      <c r="AQ416" s="314"/>
      <c r="AR416" s="125" t="s">
        <v>1385</v>
      </c>
      <c r="AS416" s="132">
        <v>3.2</v>
      </c>
      <c r="AT416" s="210">
        <v>223</v>
      </c>
    </row>
    <row r="417" spans="34:46" ht="27">
      <c r="AH417" s="180"/>
      <c r="AI417" s="310"/>
      <c r="AJ417" s="138" t="s">
        <v>706</v>
      </c>
      <c r="AK417" s="139">
        <v>470</v>
      </c>
      <c r="AL417" s="181">
        <v>4900</v>
      </c>
      <c r="AO417" s="116"/>
      <c r="AP417" s="209"/>
      <c r="AQ417" s="314"/>
      <c r="AR417" s="125" t="s">
        <v>1386</v>
      </c>
      <c r="AS417" s="132">
        <v>3.2</v>
      </c>
      <c r="AT417" s="210">
        <v>158</v>
      </c>
    </row>
    <row r="418" spans="34:46" ht="29.25">
      <c r="AH418" s="180"/>
      <c r="AI418" s="310"/>
      <c r="AJ418" s="138" t="s">
        <v>707</v>
      </c>
      <c r="AK418" s="139">
        <v>470</v>
      </c>
      <c r="AL418" s="181">
        <v>4900</v>
      </c>
      <c r="AO418" s="116"/>
      <c r="AP418" s="209"/>
      <c r="AQ418" s="314"/>
      <c r="AR418" s="125" t="s">
        <v>1387</v>
      </c>
      <c r="AS418" s="132">
        <v>3.2</v>
      </c>
      <c r="AT418" s="210">
        <v>225</v>
      </c>
    </row>
    <row r="419" spans="34:46" ht="19.5">
      <c r="AH419" s="180"/>
      <c r="AI419" s="310"/>
      <c r="AJ419" s="138" t="s">
        <v>708</v>
      </c>
      <c r="AK419" s="139">
        <v>465</v>
      </c>
      <c r="AL419" s="181">
        <v>4900</v>
      </c>
      <c r="AO419" s="116"/>
      <c r="AP419" s="209"/>
      <c r="AQ419" s="314"/>
      <c r="AR419" s="125" t="s">
        <v>1388</v>
      </c>
      <c r="AS419" s="132">
        <v>3.2</v>
      </c>
      <c r="AT419" s="210">
        <v>225</v>
      </c>
    </row>
    <row r="420" spans="34:46" ht="29.25">
      <c r="AH420" s="180"/>
      <c r="AI420" s="310"/>
      <c r="AJ420" s="138" t="s">
        <v>709</v>
      </c>
      <c r="AK420" s="139">
        <v>465</v>
      </c>
      <c r="AL420" s="181">
        <v>4900</v>
      </c>
      <c r="AO420" s="116"/>
      <c r="AP420" s="209"/>
      <c r="AQ420" s="314"/>
      <c r="AR420" s="125" t="s">
        <v>1389</v>
      </c>
      <c r="AS420" s="132">
        <v>3.2</v>
      </c>
      <c r="AT420" s="210">
        <v>225</v>
      </c>
    </row>
    <row r="421" spans="34:46" ht="27">
      <c r="AH421" s="180"/>
      <c r="AI421" s="310"/>
      <c r="AJ421" s="138" t="s">
        <v>710</v>
      </c>
      <c r="AK421" s="139">
        <v>465</v>
      </c>
      <c r="AL421" s="181">
        <v>4900</v>
      </c>
      <c r="AO421" s="116"/>
      <c r="AP421" s="209"/>
      <c r="AQ421" s="314"/>
      <c r="AR421" s="125" t="s">
        <v>1390</v>
      </c>
      <c r="AS421" s="132">
        <v>3.2</v>
      </c>
      <c r="AT421" s="210">
        <v>123</v>
      </c>
    </row>
    <row r="422" spans="34:46" ht="29.25">
      <c r="AH422" s="180"/>
      <c r="AI422" s="310"/>
      <c r="AJ422" s="138" t="s">
        <v>711</v>
      </c>
      <c r="AK422" s="139">
        <v>465</v>
      </c>
      <c r="AL422" s="181">
        <v>4900</v>
      </c>
      <c r="AO422" s="116"/>
      <c r="AP422" s="209"/>
      <c r="AQ422" s="314"/>
      <c r="AR422" s="125" t="s">
        <v>1391</v>
      </c>
      <c r="AS422" s="132">
        <v>3.2</v>
      </c>
      <c r="AT422" s="210">
        <v>193</v>
      </c>
    </row>
    <row r="423" spans="34:46" ht="29.25">
      <c r="AH423" s="180"/>
      <c r="AI423" s="310"/>
      <c r="AJ423" s="138" t="s">
        <v>712</v>
      </c>
      <c r="AK423" s="139">
        <v>465</v>
      </c>
      <c r="AL423" s="181">
        <v>4900</v>
      </c>
      <c r="AO423" s="116"/>
      <c r="AP423" s="209"/>
      <c r="AQ423" s="314"/>
      <c r="AR423" s="125" t="s">
        <v>1392</v>
      </c>
      <c r="AS423" s="132">
        <v>3.2</v>
      </c>
      <c r="AT423" s="210">
        <v>128</v>
      </c>
    </row>
    <row r="424" spans="34:46" ht="29.25">
      <c r="AH424" s="180"/>
      <c r="AI424" s="310"/>
      <c r="AJ424" s="138" t="s">
        <v>713</v>
      </c>
      <c r="AK424" s="139">
        <v>465</v>
      </c>
      <c r="AL424" s="181">
        <v>4900</v>
      </c>
      <c r="AP424" s="209"/>
      <c r="AQ424" s="314"/>
      <c r="AR424" s="125" t="s">
        <v>1393</v>
      </c>
      <c r="AS424" s="132">
        <v>3.2</v>
      </c>
      <c r="AT424" s="210">
        <v>198</v>
      </c>
    </row>
    <row r="425" spans="34:46" ht="27">
      <c r="AH425" s="180"/>
      <c r="AI425" s="310"/>
      <c r="AJ425" s="138" t="s">
        <v>714</v>
      </c>
      <c r="AK425" s="139">
        <v>465</v>
      </c>
      <c r="AL425" s="181">
        <v>4900</v>
      </c>
      <c r="AP425" s="209"/>
      <c r="AQ425" s="314"/>
      <c r="AR425" s="125" t="s">
        <v>1394</v>
      </c>
      <c r="AS425" s="132">
        <v>3.2</v>
      </c>
      <c r="AT425" s="210">
        <v>193</v>
      </c>
    </row>
    <row r="426" spans="34:46" ht="27">
      <c r="AH426" s="180"/>
      <c r="AI426" s="310"/>
      <c r="AJ426" s="138" t="s">
        <v>715</v>
      </c>
      <c r="AK426" s="139">
        <v>465</v>
      </c>
      <c r="AL426" s="181">
        <v>4900</v>
      </c>
      <c r="AP426" s="209"/>
      <c r="AQ426" s="314"/>
      <c r="AR426" s="125" t="s">
        <v>1395</v>
      </c>
      <c r="AS426" s="132">
        <v>3.2</v>
      </c>
      <c r="AT426" s="210">
        <v>225</v>
      </c>
    </row>
    <row r="427" spans="34:46" ht="19.5">
      <c r="AH427" s="180"/>
      <c r="AI427" s="310"/>
      <c r="AJ427" s="138" t="s">
        <v>716</v>
      </c>
      <c r="AK427" s="139">
        <v>460</v>
      </c>
      <c r="AL427" s="181">
        <v>4900</v>
      </c>
      <c r="AP427" s="209"/>
      <c r="AQ427" s="314"/>
      <c r="AR427" s="125" t="s">
        <v>1396</v>
      </c>
      <c r="AS427" s="132">
        <v>3.2</v>
      </c>
      <c r="AT427" s="210">
        <v>198</v>
      </c>
    </row>
    <row r="428" spans="34:46" ht="27">
      <c r="AH428" s="180"/>
      <c r="AI428" s="310"/>
      <c r="AJ428" s="138" t="s">
        <v>717</v>
      </c>
      <c r="AK428" s="139">
        <v>460</v>
      </c>
      <c r="AL428" s="181">
        <v>4900</v>
      </c>
      <c r="AP428" s="209"/>
      <c r="AQ428" s="314"/>
      <c r="AR428" s="125" t="s">
        <v>1397</v>
      </c>
      <c r="AS428" s="132">
        <v>3.2</v>
      </c>
      <c r="AT428" s="210">
        <v>225</v>
      </c>
    </row>
    <row r="429" spans="34:46" ht="19.5">
      <c r="AH429" s="180"/>
      <c r="AI429" s="310"/>
      <c r="AJ429" s="138" t="s">
        <v>718</v>
      </c>
      <c r="AK429" s="139">
        <v>460</v>
      </c>
      <c r="AL429" s="181">
        <v>4900</v>
      </c>
      <c r="AP429" s="209"/>
      <c r="AQ429" s="314"/>
      <c r="AR429" s="125" t="s">
        <v>1398</v>
      </c>
      <c r="AS429" s="132">
        <v>3.2</v>
      </c>
      <c r="AT429" s="210">
        <v>225</v>
      </c>
    </row>
    <row r="430" spans="34:46" ht="19.5">
      <c r="AH430" s="180"/>
      <c r="AI430" s="310"/>
      <c r="AJ430" s="138" t="s">
        <v>719</v>
      </c>
      <c r="AK430" s="139">
        <v>455</v>
      </c>
      <c r="AL430" s="181">
        <v>4900</v>
      </c>
      <c r="AP430" s="209"/>
      <c r="AQ430" s="314"/>
      <c r="AR430" s="125" t="s">
        <v>1399</v>
      </c>
      <c r="AS430" s="132">
        <v>3.2</v>
      </c>
      <c r="AT430" s="210">
        <v>225</v>
      </c>
    </row>
    <row r="431" spans="34:46" ht="27">
      <c r="AH431" s="180"/>
      <c r="AI431" s="310"/>
      <c r="AJ431" s="138" t="s">
        <v>720</v>
      </c>
      <c r="AK431" s="139">
        <v>455</v>
      </c>
      <c r="AL431" s="181">
        <v>4900</v>
      </c>
      <c r="AP431" s="209"/>
      <c r="AQ431" s="314"/>
      <c r="AR431" s="125" t="s">
        <v>1400</v>
      </c>
      <c r="AS431" s="132">
        <v>3.2</v>
      </c>
      <c r="AT431" s="210">
        <v>163</v>
      </c>
    </row>
    <row r="432" spans="34:46" ht="27">
      <c r="AH432" s="180"/>
      <c r="AI432" s="310"/>
      <c r="AJ432" s="138" t="s">
        <v>721</v>
      </c>
      <c r="AK432" s="139">
        <v>455</v>
      </c>
      <c r="AL432" s="181">
        <v>4900</v>
      </c>
      <c r="AP432" s="209"/>
      <c r="AQ432" s="314"/>
      <c r="AR432" s="125" t="s">
        <v>1401</v>
      </c>
      <c r="AS432" s="132">
        <v>3.2</v>
      </c>
      <c r="AT432" s="210">
        <v>225</v>
      </c>
    </row>
    <row r="433" spans="34:46" ht="27">
      <c r="AH433" s="180"/>
      <c r="AI433" s="310"/>
      <c r="AJ433" s="138" t="s">
        <v>722</v>
      </c>
      <c r="AK433" s="139">
        <v>455</v>
      </c>
      <c r="AL433" s="181">
        <v>4900</v>
      </c>
      <c r="AP433" s="209"/>
      <c r="AQ433" s="314"/>
      <c r="AR433" s="125" t="s">
        <v>1402</v>
      </c>
      <c r="AS433" s="132">
        <v>3.2</v>
      </c>
      <c r="AT433" s="210">
        <v>168</v>
      </c>
    </row>
    <row r="434" spans="34:46" ht="27">
      <c r="AH434" s="180"/>
      <c r="AI434" s="310"/>
      <c r="AJ434" s="138" t="s">
        <v>723</v>
      </c>
      <c r="AK434" s="139">
        <v>455</v>
      </c>
      <c r="AL434" s="181">
        <v>4900</v>
      </c>
      <c r="AP434" s="209"/>
      <c r="AQ434" s="314"/>
      <c r="AR434" s="125" t="s">
        <v>1403</v>
      </c>
      <c r="AS434" s="132">
        <v>3.2</v>
      </c>
      <c r="AT434" s="210">
        <v>225</v>
      </c>
    </row>
    <row r="435" spans="34:46" ht="27">
      <c r="AH435" s="180"/>
      <c r="AI435" s="310"/>
      <c r="AJ435" s="138" t="s">
        <v>724</v>
      </c>
      <c r="AK435" s="139">
        <v>455</v>
      </c>
      <c r="AL435" s="181">
        <v>4900</v>
      </c>
      <c r="AP435" s="209"/>
      <c r="AQ435" s="314" t="s">
        <v>1085</v>
      </c>
      <c r="AR435" s="125" t="s">
        <v>1404</v>
      </c>
      <c r="AS435" s="132">
        <v>3.2</v>
      </c>
      <c r="AT435" s="210">
        <v>32</v>
      </c>
    </row>
    <row r="436" spans="34:46">
      <c r="AH436" s="180"/>
      <c r="AI436" s="310"/>
      <c r="AJ436" s="138" t="s">
        <v>725</v>
      </c>
      <c r="AK436" s="139">
        <v>450</v>
      </c>
      <c r="AL436" s="181">
        <v>4900</v>
      </c>
      <c r="AP436" s="209"/>
      <c r="AQ436" s="314"/>
      <c r="AR436" s="125" t="s">
        <v>1405</v>
      </c>
      <c r="AS436" s="132">
        <v>3.2</v>
      </c>
      <c r="AT436" s="210">
        <v>60</v>
      </c>
    </row>
    <row r="437" spans="34:46">
      <c r="AH437" s="180"/>
      <c r="AI437" s="310"/>
      <c r="AJ437" s="138" t="s">
        <v>726</v>
      </c>
      <c r="AK437" s="139">
        <v>450</v>
      </c>
      <c r="AL437" s="181">
        <v>4900</v>
      </c>
      <c r="AP437" s="209"/>
      <c r="AQ437" s="314"/>
      <c r="AR437" s="125" t="s">
        <v>1406</v>
      </c>
      <c r="AS437" s="132">
        <v>3.2</v>
      </c>
      <c r="AT437" s="210">
        <v>33</v>
      </c>
    </row>
    <row r="438" spans="34:46" ht="19.5" thickBot="1">
      <c r="AH438" s="180"/>
      <c r="AI438" s="310"/>
      <c r="AJ438" s="138" t="s">
        <v>727</v>
      </c>
      <c r="AK438" s="139">
        <v>450</v>
      </c>
      <c r="AL438" s="181">
        <v>4900</v>
      </c>
      <c r="AP438" s="211"/>
      <c r="AQ438" s="315"/>
      <c r="AR438" s="202" t="s">
        <v>1407</v>
      </c>
      <c r="AS438" s="203">
        <v>3.2</v>
      </c>
      <c r="AT438" s="204">
        <v>60</v>
      </c>
    </row>
    <row r="439" spans="34:46" ht="19.5" thickBot="1">
      <c r="AH439" s="180"/>
      <c r="AI439" s="310"/>
      <c r="AJ439" s="138" t="s">
        <v>728</v>
      </c>
      <c r="AK439" s="139">
        <v>450</v>
      </c>
      <c r="AL439" s="181">
        <v>4900</v>
      </c>
      <c r="AP439" s="212" t="s">
        <v>1408</v>
      </c>
      <c r="AQ439" s="213" t="s">
        <v>974</v>
      </c>
      <c r="AR439" s="214" t="s">
        <v>1409</v>
      </c>
      <c r="AS439" s="213">
        <v>6</v>
      </c>
      <c r="AT439" s="215">
        <v>243</v>
      </c>
    </row>
    <row r="440" spans="34:46" ht="19.5">
      <c r="AH440" s="180"/>
      <c r="AI440" s="310"/>
      <c r="AJ440" s="138" t="s">
        <v>729</v>
      </c>
      <c r="AK440" s="139">
        <v>450</v>
      </c>
      <c r="AL440" s="181">
        <v>4900</v>
      </c>
      <c r="AP440" s="207" t="s">
        <v>1410</v>
      </c>
      <c r="AQ440" s="313" t="s">
        <v>974</v>
      </c>
      <c r="AR440" s="199" t="s">
        <v>1411</v>
      </c>
      <c r="AS440" s="200">
        <v>6</v>
      </c>
      <c r="AT440" s="208">
        <v>300</v>
      </c>
    </row>
    <row r="441" spans="34:46" ht="19.5">
      <c r="AH441" s="180"/>
      <c r="AI441" s="310"/>
      <c r="AJ441" s="138" t="s">
        <v>730</v>
      </c>
      <c r="AK441" s="139">
        <v>450</v>
      </c>
      <c r="AL441" s="181">
        <v>4900</v>
      </c>
      <c r="AP441" s="209"/>
      <c r="AQ441" s="314"/>
      <c r="AR441" s="125" t="s">
        <v>1412</v>
      </c>
      <c r="AS441" s="132">
        <v>6</v>
      </c>
      <c r="AT441" s="210">
        <v>300</v>
      </c>
    </row>
    <row r="442" spans="34:46" ht="30" thickBot="1">
      <c r="AH442" s="180"/>
      <c r="AI442" s="310"/>
      <c r="AJ442" s="138" t="s">
        <v>731</v>
      </c>
      <c r="AK442" s="139">
        <v>450</v>
      </c>
      <c r="AL442" s="181">
        <v>4900</v>
      </c>
      <c r="AP442" s="211"/>
      <c r="AQ442" s="315"/>
      <c r="AR442" s="202" t="s">
        <v>1413</v>
      </c>
      <c r="AS442" s="203">
        <v>6</v>
      </c>
      <c r="AT442" s="204">
        <v>300</v>
      </c>
    </row>
    <row r="443" spans="34:46" ht="19.5" thickBot="1">
      <c r="AH443" s="180"/>
      <c r="AI443" s="310"/>
      <c r="AJ443" s="138" t="s">
        <v>732</v>
      </c>
      <c r="AK443" s="139">
        <v>450</v>
      </c>
      <c r="AL443" s="181">
        <v>4900</v>
      </c>
      <c r="AP443" s="212" t="s">
        <v>1414</v>
      </c>
      <c r="AQ443" s="213" t="s">
        <v>1083</v>
      </c>
      <c r="AR443" s="214" t="s">
        <v>1415</v>
      </c>
      <c r="AS443" s="213">
        <v>3</v>
      </c>
      <c r="AT443" s="215">
        <v>2</v>
      </c>
    </row>
    <row r="444" spans="34:46" ht="19.5">
      <c r="AH444" s="180"/>
      <c r="AI444" s="310"/>
      <c r="AJ444" s="138" t="s">
        <v>733</v>
      </c>
      <c r="AK444" s="139">
        <v>450</v>
      </c>
      <c r="AL444" s="181">
        <v>4900</v>
      </c>
      <c r="AP444" s="207" t="s">
        <v>1416</v>
      </c>
      <c r="AQ444" s="313" t="s">
        <v>974</v>
      </c>
      <c r="AR444" s="199" t="s">
        <v>1417</v>
      </c>
      <c r="AS444" s="200">
        <v>6</v>
      </c>
      <c r="AT444" s="208">
        <v>202</v>
      </c>
    </row>
    <row r="445" spans="34:46" ht="20.25" thickBot="1">
      <c r="AH445" s="180"/>
      <c r="AI445" s="310"/>
      <c r="AJ445" s="138" t="s">
        <v>734</v>
      </c>
      <c r="AK445" s="139">
        <v>450</v>
      </c>
      <c r="AL445" s="181">
        <v>4900</v>
      </c>
      <c r="AP445" s="211"/>
      <c r="AQ445" s="315"/>
      <c r="AR445" s="202" t="s">
        <v>1418</v>
      </c>
      <c r="AS445" s="203">
        <v>6</v>
      </c>
      <c r="AT445" s="204">
        <v>202</v>
      </c>
    </row>
    <row r="446" spans="34:46" ht="19.5" thickBot="1">
      <c r="AH446" s="180"/>
      <c r="AI446" s="310"/>
      <c r="AJ446" s="138" t="s">
        <v>736</v>
      </c>
      <c r="AK446" s="139">
        <v>450</v>
      </c>
      <c r="AL446" s="181">
        <v>4900</v>
      </c>
      <c r="AP446" s="212" t="s">
        <v>1419</v>
      </c>
      <c r="AQ446" s="213" t="s">
        <v>1085</v>
      </c>
      <c r="AR446" s="214" t="s">
        <v>1420</v>
      </c>
      <c r="AS446" s="213">
        <v>4</v>
      </c>
      <c r="AT446" s="215">
        <v>60</v>
      </c>
    </row>
    <row r="447" spans="34:46" ht="19.5">
      <c r="AH447" s="180"/>
      <c r="AI447" s="310"/>
      <c r="AJ447" s="138" t="s">
        <v>737</v>
      </c>
      <c r="AK447" s="139">
        <v>445</v>
      </c>
      <c r="AL447" s="181">
        <v>4900</v>
      </c>
      <c r="AP447" s="217" t="s">
        <v>1560</v>
      </c>
      <c r="AQ447" s="313" t="s">
        <v>974</v>
      </c>
      <c r="AR447" s="218" t="s">
        <v>1561</v>
      </c>
      <c r="AS447" s="200">
        <v>6</v>
      </c>
      <c r="AT447" s="208">
        <v>155</v>
      </c>
    </row>
    <row r="448" spans="34:46" ht="27.75" thickBot="1">
      <c r="AH448" s="180"/>
      <c r="AI448" s="310"/>
      <c r="AJ448" s="138" t="s">
        <v>738</v>
      </c>
      <c r="AK448" s="139">
        <v>445</v>
      </c>
      <c r="AL448" s="181">
        <v>4900</v>
      </c>
      <c r="AP448" s="211"/>
      <c r="AQ448" s="315"/>
      <c r="AR448" s="219" t="s">
        <v>1562</v>
      </c>
      <c r="AS448" s="203">
        <v>6</v>
      </c>
      <c r="AT448" s="204">
        <v>160</v>
      </c>
    </row>
    <row r="449" spans="34:46" ht="27">
      <c r="AH449" s="180"/>
      <c r="AI449" s="310" t="s">
        <v>286</v>
      </c>
      <c r="AJ449" s="138" t="s">
        <v>739</v>
      </c>
      <c r="AK449" s="139">
        <v>445</v>
      </c>
      <c r="AL449" s="181">
        <v>4900</v>
      </c>
      <c r="AP449" s="220" t="s">
        <v>1607</v>
      </c>
      <c r="AQ449" s="335" t="s">
        <v>974</v>
      </c>
      <c r="AR449" s="221" t="s">
        <v>1608</v>
      </c>
      <c r="AS449" s="222">
        <v>6</v>
      </c>
      <c r="AT449" s="223">
        <v>60</v>
      </c>
    </row>
    <row r="450" spans="34:46" ht="27.75" thickBot="1">
      <c r="AH450" s="180"/>
      <c r="AI450" s="310"/>
      <c r="AJ450" s="138" t="s">
        <v>740</v>
      </c>
      <c r="AK450" s="139">
        <v>445</v>
      </c>
      <c r="AL450" s="181">
        <v>4900</v>
      </c>
      <c r="AP450" s="224"/>
      <c r="AQ450" s="336"/>
      <c r="AR450" s="225" t="s">
        <v>1609</v>
      </c>
      <c r="AS450" s="226">
        <v>3.2</v>
      </c>
      <c r="AT450" s="227">
        <v>37</v>
      </c>
    </row>
    <row r="451" spans="34:46">
      <c r="AH451" s="180"/>
      <c r="AI451" s="310"/>
      <c r="AJ451" s="138" t="s">
        <v>741</v>
      </c>
      <c r="AK451" s="139">
        <v>440</v>
      </c>
      <c r="AL451" s="181">
        <v>4900</v>
      </c>
    </row>
    <row r="452" spans="34:46" ht="27">
      <c r="AH452" s="180"/>
      <c r="AI452" s="310"/>
      <c r="AJ452" s="138" t="s">
        <v>742</v>
      </c>
      <c r="AK452" s="139">
        <v>440</v>
      </c>
      <c r="AL452" s="181">
        <v>4900</v>
      </c>
    </row>
    <row r="453" spans="34:46" ht="27">
      <c r="AH453" s="180"/>
      <c r="AI453" s="310"/>
      <c r="AJ453" s="138" t="s">
        <v>743</v>
      </c>
      <c r="AK453" s="139">
        <v>440</v>
      </c>
      <c r="AL453" s="181">
        <v>4900</v>
      </c>
    </row>
    <row r="454" spans="34:46" ht="27">
      <c r="AH454" s="180"/>
      <c r="AI454" s="310"/>
      <c r="AJ454" s="138" t="s">
        <v>744</v>
      </c>
      <c r="AK454" s="139">
        <v>440</v>
      </c>
      <c r="AL454" s="181">
        <v>4900</v>
      </c>
    </row>
    <row r="455" spans="34:46" ht="27">
      <c r="AH455" s="180"/>
      <c r="AI455" s="310"/>
      <c r="AJ455" s="138" t="s">
        <v>745</v>
      </c>
      <c r="AK455" s="139">
        <v>440</v>
      </c>
      <c r="AL455" s="181">
        <v>4900</v>
      </c>
    </row>
    <row r="456" spans="34:46" ht="27">
      <c r="AH456" s="180"/>
      <c r="AI456" s="310"/>
      <c r="AJ456" s="138" t="s">
        <v>746</v>
      </c>
      <c r="AK456" s="139">
        <v>440</v>
      </c>
      <c r="AL456" s="181">
        <v>4900</v>
      </c>
    </row>
    <row r="457" spans="34:46" ht="27">
      <c r="AH457" s="180"/>
      <c r="AI457" s="310"/>
      <c r="AJ457" s="138" t="s">
        <v>747</v>
      </c>
      <c r="AK457" s="139">
        <v>440</v>
      </c>
      <c r="AL457" s="181">
        <v>4900</v>
      </c>
    </row>
    <row r="458" spans="34:46">
      <c r="AH458" s="180"/>
      <c r="AI458" s="310"/>
      <c r="AJ458" s="138" t="s">
        <v>735</v>
      </c>
      <c r="AK458" s="139">
        <v>440</v>
      </c>
      <c r="AL458" s="181">
        <v>4900</v>
      </c>
    </row>
    <row r="459" spans="34:46">
      <c r="AH459" s="180"/>
      <c r="AI459" s="310"/>
      <c r="AJ459" s="138" t="s">
        <v>748</v>
      </c>
      <c r="AK459" s="139">
        <v>435</v>
      </c>
      <c r="AL459" s="181">
        <v>4900</v>
      </c>
    </row>
    <row r="460" spans="34:46" ht="27">
      <c r="AH460" s="180"/>
      <c r="AI460" s="310"/>
      <c r="AJ460" s="138" t="s">
        <v>749</v>
      </c>
      <c r="AK460" s="139">
        <v>435</v>
      </c>
      <c r="AL460" s="181">
        <v>4900</v>
      </c>
    </row>
    <row r="461" spans="34:46">
      <c r="AH461" s="180"/>
      <c r="AI461" s="310"/>
      <c r="AJ461" s="138" t="s">
        <v>750</v>
      </c>
      <c r="AK461" s="139">
        <v>430</v>
      </c>
      <c r="AL461" s="181">
        <v>4900</v>
      </c>
    </row>
    <row r="462" spans="34:46" ht="27">
      <c r="AH462" s="180"/>
      <c r="AI462" s="310"/>
      <c r="AJ462" s="138" t="s">
        <v>751</v>
      </c>
      <c r="AK462" s="139">
        <v>430</v>
      </c>
      <c r="AL462" s="181">
        <v>4900</v>
      </c>
    </row>
    <row r="463" spans="34:46" ht="27">
      <c r="AH463" s="180"/>
      <c r="AI463" s="310"/>
      <c r="AJ463" s="138" t="s">
        <v>752</v>
      </c>
      <c r="AK463" s="139">
        <v>430</v>
      </c>
      <c r="AL463" s="181">
        <v>4900</v>
      </c>
    </row>
    <row r="464" spans="34:46" ht="27">
      <c r="AH464" s="180"/>
      <c r="AI464" s="310"/>
      <c r="AJ464" s="138" t="s">
        <v>753</v>
      </c>
      <c r="AK464" s="139">
        <v>430</v>
      </c>
      <c r="AL464" s="181">
        <v>4900</v>
      </c>
    </row>
    <row r="465" spans="34:38" ht="27">
      <c r="AH465" s="180"/>
      <c r="AI465" s="310"/>
      <c r="AJ465" s="138" t="s">
        <v>754</v>
      </c>
      <c r="AK465" s="139">
        <v>430</v>
      </c>
      <c r="AL465" s="181">
        <v>4900</v>
      </c>
    </row>
    <row r="466" spans="34:38">
      <c r="AH466" s="180"/>
      <c r="AI466" s="310"/>
      <c r="AJ466" s="138" t="s">
        <v>755</v>
      </c>
      <c r="AK466" s="139">
        <v>430</v>
      </c>
      <c r="AL466" s="181">
        <v>4900</v>
      </c>
    </row>
    <row r="467" spans="34:38">
      <c r="AH467" s="180"/>
      <c r="AI467" s="310"/>
      <c r="AJ467" s="138" t="s">
        <v>756</v>
      </c>
      <c r="AK467" s="139">
        <v>425</v>
      </c>
      <c r="AL467" s="181">
        <v>4900</v>
      </c>
    </row>
    <row r="468" spans="34:38">
      <c r="AH468" s="180"/>
      <c r="AI468" s="310"/>
      <c r="AJ468" s="138" t="s">
        <v>757</v>
      </c>
      <c r="AK468" s="139">
        <v>425</v>
      </c>
      <c r="AL468" s="181">
        <v>4900</v>
      </c>
    </row>
    <row r="469" spans="34:38">
      <c r="AH469" s="180"/>
      <c r="AI469" s="310"/>
      <c r="AJ469" s="138" t="s">
        <v>758</v>
      </c>
      <c r="AK469" s="139">
        <v>425</v>
      </c>
      <c r="AL469" s="181">
        <v>4900</v>
      </c>
    </row>
    <row r="470" spans="34:38">
      <c r="AH470" s="180"/>
      <c r="AI470" s="310"/>
      <c r="AJ470" s="138" t="s">
        <v>759</v>
      </c>
      <c r="AK470" s="139">
        <v>425</v>
      </c>
      <c r="AL470" s="181">
        <v>4900</v>
      </c>
    </row>
    <row r="471" spans="34:38">
      <c r="AH471" s="180"/>
      <c r="AI471" s="310"/>
      <c r="AJ471" s="138" t="s">
        <v>760</v>
      </c>
      <c r="AK471" s="139">
        <v>425</v>
      </c>
      <c r="AL471" s="181">
        <v>4900</v>
      </c>
    </row>
    <row r="472" spans="34:38">
      <c r="AH472" s="180"/>
      <c r="AI472" s="310"/>
      <c r="AJ472" s="138" t="s">
        <v>761</v>
      </c>
      <c r="AK472" s="139">
        <v>425</v>
      </c>
      <c r="AL472" s="181">
        <v>4900</v>
      </c>
    </row>
    <row r="473" spans="34:38">
      <c r="AH473" s="180"/>
      <c r="AI473" s="310"/>
      <c r="AJ473" s="138" t="s">
        <v>762</v>
      </c>
      <c r="AK473" s="139">
        <v>425</v>
      </c>
      <c r="AL473" s="181">
        <v>4900</v>
      </c>
    </row>
    <row r="474" spans="34:38">
      <c r="AH474" s="180"/>
      <c r="AI474" s="310"/>
      <c r="AJ474" s="138" t="s">
        <v>763</v>
      </c>
      <c r="AK474" s="139">
        <v>425</v>
      </c>
      <c r="AL474" s="181">
        <v>4900</v>
      </c>
    </row>
    <row r="475" spans="34:38">
      <c r="AH475" s="180"/>
      <c r="AI475" s="310"/>
      <c r="AJ475" s="138" t="s">
        <v>764</v>
      </c>
      <c r="AK475" s="139">
        <v>425</v>
      </c>
      <c r="AL475" s="181">
        <v>4900</v>
      </c>
    </row>
    <row r="476" spans="34:38">
      <c r="AH476" s="180"/>
      <c r="AI476" s="310"/>
      <c r="AJ476" s="138" t="s">
        <v>765</v>
      </c>
      <c r="AK476" s="139">
        <v>420</v>
      </c>
      <c r="AL476" s="181">
        <v>4900</v>
      </c>
    </row>
    <row r="477" spans="34:38" ht="27">
      <c r="AH477" s="180"/>
      <c r="AI477" s="310"/>
      <c r="AJ477" s="138" t="s">
        <v>766</v>
      </c>
      <c r="AK477" s="139">
        <v>420</v>
      </c>
      <c r="AL477" s="181">
        <v>4900</v>
      </c>
    </row>
    <row r="478" spans="34:38" ht="27">
      <c r="AH478" s="180"/>
      <c r="AI478" s="310"/>
      <c r="AJ478" s="138" t="s">
        <v>767</v>
      </c>
      <c r="AK478" s="139">
        <v>420</v>
      </c>
      <c r="AL478" s="181">
        <v>4900</v>
      </c>
    </row>
    <row r="479" spans="34:38">
      <c r="AH479" s="180"/>
      <c r="AI479" s="310"/>
      <c r="AJ479" s="138" t="s">
        <v>768</v>
      </c>
      <c r="AK479" s="139">
        <v>420</v>
      </c>
      <c r="AL479" s="181">
        <v>4900</v>
      </c>
    </row>
    <row r="480" spans="34:38">
      <c r="AH480" s="180"/>
      <c r="AI480" s="310"/>
      <c r="AJ480" s="138" t="s">
        <v>769</v>
      </c>
      <c r="AK480" s="139">
        <v>415</v>
      </c>
      <c r="AL480" s="181">
        <v>4900</v>
      </c>
    </row>
    <row r="481" spans="34:38" ht="27">
      <c r="AH481" s="180"/>
      <c r="AI481" s="310"/>
      <c r="AJ481" s="138" t="s">
        <v>770</v>
      </c>
      <c r="AK481" s="139">
        <v>415</v>
      </c>
      <c r="AL481" s="181">
        <v>4900</v>
      </c>
    </row>
    <row r="482" spans="34:38" ht="27">
      <c r="AH482" s="180"/>
      <c r="AI482" s="310"/>
      <c r="AJ482" s="138" t="s">
        <v>771</v>
      </c>
      <c r="AK482" s="139">
        <v>415</v>
      </c>
      <c r="AL482" s="181">
        <v>4900</v>
      </c>
    </row>
    <row r="483" spans="34:38" ht="27">
      <c r="AH483" s="180"/>
      <c r="AI483" s="310"/>
      <c r="AJ483" s="138" t="s">
        <v>772</v>
      </c>
      <c r="AK483" s="139">
        <v>415</v>
      </c>
      <c r="AL483" s="181">
        <v>4900</v>
      </c>
    </row>
    <row r="484" spans="34:38" ht="27">
      <c r="AH484" s="180"/>
      <c r="AI484" s="310"/>
      <c r="AJ484" s="138" t="s">
        <v>773</v>
      </c>
      <c r="AK484" s="139">
        <v>415</v>
      </c>
      <c r="AL484" s="181">
        <v>4900</v>
      </c>
    </row>
    <row r="485" spans="34:38" ht="27">
      <c r="AH485" s="180"/>
      <c r="AI485" s="310"/>
      <c r="AJ485" s="138" t="s">
        <v>774</v>
      </c>
      <c r="AK485" s="139">
        <v>415</v>
      </c>
      <c r="AL485" s="181">
        <v>4900</v>
      </c>
    </row>
    <row r="486" spans="34:38" ht="27">
      <c r="AH486" s="180"/>
      <c r="AI486" s="310"/>
      <c r="AJ486" s="138" t="s">
        <v>775</v>
      </c>
      <c r="AK486" s="139">
        <v>415</v>
      </c>
      <c r="AL486" s="181">
        <v>4900</v>
      </c>
    </row>
    <row r="487" spans="34:38">
      <c r="AH487" s="180"/>
      <c r="AI487" s="310"/>
      <c r="AJ487" s="138" t="s">
        <v>776</v>
      </c>
      <c r="AK487" s="139">
        <v>410</v>
      </c>
      <c r="AL487" s="181">
        <v>4900</v>
      </c>
    </row>
    <row r="488" spans="34:38">
      <c r="AH488" s="180"/>
      <c r="AI488" s="310"/>
      <c r="AJ488" s="138" t="s">
        <v>777</v>
      </c>
      <c r="AK488" s="139">
        <v>410</v>
      </c>
      <c r="AL488" s="181">
        <v>4900</v>
      </c>
    </row>
    <row r="489" spans="34:38">
      <c r="AH489" s="180"/>
      <c r="AI489" s="310"/>
      <c r="AJ489" s="138" t="s">
        <v>778</v>
      </c>
      <c r="AK489" s="139">
        <v>405</v>
      </c>
      <c r="AL489" s="181">
        <v>4900</v>
      </c>
    </row>
    <row r="490" spans="34:38" ht="27">
      <c r="AH490" s="180"/>
      <c r="AI490" s="310"/>
      <c r="AJ490" s="138" t="s">
        <v>779</v>
      </c>
      <c r="AK490" s="139">
        <v>405</v>
      </c>
      <c r="AL490" s="181">
        <v>4900</v>
      </c>
    </row>
    <row r="491" spans="34:38" ht="27">
      <c r="AH491" s="180"/>
      <c r="AI491" s="310"/>
      <c r="AJ491" s="138" t="s">
        <v>780</v>
      </c>
      <c r="AK491" s="139">
        <v>405</v>
      </c>
      <c r="AL491" s="181">
        <v>4900</v>
      </c>
    </row>
    <row r="492" spans="34:38" ht="27">
      <c r="AH492" s="180"/>
      <c r="AI492" s="310"/>
      <c r="AJ492" s="138" t="s">
        <v>781</v>
      </c>
      <c r="AK492" s="139">
        <v>405</v>
      </c>
      <c r="AL492" s="181">
        <v>4900</v>
      </c>
    </row>
    <row r="493" spans="34:38" ht="27">
      <c r="AH493" s="180"/>
      <c r="AI493" s="310"/>
      <c r="AJ493" s="138" t="s">
        <v>782</v>
      </c>
      <c r="AK493" s="139">
        <v>405</v>
      </c>
      <c r="AL493" s="181">
        <v>4900</v>
      </c>
    </row>
    <row r="494" spans="34:38">
      <c r="AH494" s="180"/>
      <c r="AI494" s="310"/>
      <c r="AJ494" s="138" t="s">
        <v>783</v>
      </c>
      <c r="AK494" s="139">
        <v>400</v>
      </c>
      <c r="AL494" s="181">
        <v>4900</v>
      </c>
    </row>
    <row r="495" spans="34:38">
      <c r="AH495" s="180"/>
      <c r="AI495" s="310"/>
      <c r="AJ495" s="138" t="s">
        <v>784</v>
      </c>
      <c r="AK495" s="139">
        <v>400</v>
      </c>
      <c r="AL495" s="181">
        <v>4900</v>
      </c>
    </row>
    <row r="496" spans="34:38">
      <c r="AH496" s="180"/>
      <c r="AI496" s="310"/>
      <c r="AJ496" s="138" t="s">
        <v>785</v>
      </c>
      <c r="AK496" s="139">
        <v>400</v>
      </c>
      <c r="AL496" s="181">
        <v>4900</v>
      </c>
    </row>
    <row r="497" spans="34:38">
      <c r="AH497" s="180"/>
      <c r="AI497" s="310"/>
      <c r="AJ497" s="138" t="s">
        <v>786</v>
      </c>
      <c r="AK497" s="139">
        <v>400</v>
      </c>
      <c r="AL497" s="181">
        <v>4900</v>
      </c>
    </row>
    <row r="498" spans="34:38">
      <c r="AH498" s="180"/>
      <c r="AI498" s="310"/>
      <c r="AJ498" s="138" t="s">
        <v>787</v>
      </c>
      <c r="AK498" s="139">
        <v>400</v>
      </c>
      <c r="AL498" s="181">
        <v>4900</v>
      </c>
    </row>
    <row r="499" spans="34:38">
      <c r="AH499" s="180"/>
      <c r="AI499" s="310"/>
      <c r="AJ499" s="138" t="s">
        <v>788</v>
      </c>
      <c r="AK499" s="139">
        <v>400</v>
      </c>
      <c r="AL499" s="181">
        <v>4900</v>
      </c>
    </row>
    <row r="500" spans="34:38">
      <c r="AH500" s="180"/>
      <c r="AI500" s="310"/>
      <c r="AJ500" s="138" t="s">
        <v>789</v>
      </c>
      <c r="AK500" s="139">
        <v>400</v>
      </c>
      <c r="AL500" s="181">
        <v>4900</v>
      </c>
    </row>
    <row r="501" spans="34:38">
      <c r="AH501" s="180"/>
      <c r="AI501" s="310"/>
      <c r="AJ501" s="138" t="s">
        <v>790</v>
      </c>
      <c r="AK501" s="139">
        <v>400</v>
      </c>
      <c r="AL501" s="181">
        <v>4900</v>
      </c>
    </row>
    <row r="502" spans="34:38">
      <c r="AH502" s="180"/>
      <c r="AI502" s="310"/>
      <c r="AJ502" s="138" t="s">
        <v>791</v>
      </c>
      <c r="AK502" s="139">
        <v>400</v>
      </c>
      <c r="AL502" s="181">
        <v>4900</v>
      </c>
    </row>
    <row r="503" spans="34:38">
      <c r="AH503" s="180"/>
      <c r="AI503" s="310"/>
      <c r="AJ503" s="138" t="s">
        <v>792</v>
      </c>
      <c r="AK503" s="139">
        <v>395</v>
      </c>
      <c r="AL503" s="181">
        <v>4900</v>
      </c>
    </row>
    <row r="504" spans="34:38" ht="27">
      <c r="AH504" s="180"/>
      <c r="AI504" s="310"/>
      <c r="AJ504" s="138" t="s">
        <v>793</v>
      </c>
      <c r="AK504" s="139">
        <v>395</v>
      </c>
      <c r="AL504" s="181">
        <v>4900</v>
      </c>
    </row>
    <row r="505" spans="34:38" ht="27">
      <c r="AH505" s="180"/>
      <c r="AI505" s="310"/>
      <c r="AJ505" s="138" t="s">
        <v>794</v>
      </c>
      <c r="AK505" s="139">
        <v>395</v>
      </c>
      <c r="AL505" s="181">
        <v>4900</v>
      </c>
    </row>
    <row r="506" spans="34:38">
      <c r="AH506" s="180"/>
      <c r="AI506" s="310"/>
      <c r="AJ506" s="138" t="s">
        <v>795</v>
      </c>
      <c r="AK506" s="139">
        <v>390</v>
      </c>
      <c r="AL506" s="181">
        <v>4900</v>
      </c>
    </row>
    <row r="507" spans="34:38" ht="27">
      <c r="AH507" s="180"/>
      <c r="AI507" s="310"/>
      <c r="AJ507" s="138" t="s">
        <v>796</v>
      </c>
      <c r="AK507" s="139">
        <v>390</v>
      </c>
      <c r="AL507" s="181">
        <v>4900</v>
      </c>
    </row>
    <row r="508" spans="34:38" ht="27">
      <c r="AH508" s="180"/>
      <c r="AI508" s="310"/>
      <c r="AJ508" s="138" t="s">
        <v>797</v>
      </c>
      <c r="AK508" s="139">
        <v>390</v>
      </c>
      <c r="AL508" s="181">
        <v>4900</v>
      </c>
    </row>
    <row r="509" spans="34:38" ht="27">
      <c r="AH509" s="180"/>
      <c r="AI509" s="310"/>
      <c r="AJ509" s="138" t="s">
        <v>798</v>
      </c>
      <c r="AK509" s="139">
        <v>390</v>
      </c>
      <c r="AL509" s="181">
        <v>4900</v>
      </c>
    </row>
    <row r="510" spans="34:38" ht="27">
      <c r="AH510" s="180"/>
      <c r="AI510" s="310"/>
      <c r="AJ510" s="138" t="s">
        <v>799</v>
      </c>
      <c r="AK510" s="139">
        <v>390</v>
      </c>
      <c r="AL510" s="181">
        <v>4900</v>
      </c>
    </row>
    <row r="511" spans="34:38" ht="27">
      <c r="AH511" s="180"/>
      <c r="AI511" s="310"/>
      <c r="AJ511" s="138" t="s">
        <v>800</v>
      </c>
      <c r="AK511" s="139">
        <v>390</v>
      </c>
      <c r="AL511" s="181">
        <v>4900</v>
      </c>
    </row>
    <row r="512" spans="34:38">
      <c r="AH512" s="180"/>
      <c r="AI512" s="310"/>
      <c r="AJ512" s="138" t="s">
        <v>801</v>
      </c>
      <c r="AK512" s="139">
        <v>390</v>
      </c>
      <c r="AL512" s="181">
        <v>4900</v>
      </c>
    </row>
    <row r="513" spans="34:38">
      <c r="AH513" s="180"/>
      <c r="AI513" s="310"/>
      <c r="AJ513" s="138" t="s">
        <v>802</v>
      </c>
      <c r="AK513" s="139">
        <v>385</v>
      </c>
      <c r="AL513" s="181">
        <v>4900</v>
      </c>
    </row>
    <row r="514" spans="34:38">
      <c r="AH514" s="180"/>
      <c r="AI514" s="310"/>
      <c r="AJ514" s="138" t="s">
        <v>803</v>
      </c>
      <c r="AK514" s="139">
        <v>380</v>
      </c>
      <c r="AL514" s="181">
        <v>4900</v>
      </c>
    </row>
    <row r="515" spans="34:38" ht="27">
      <c r="AH515" s="180"/>
      <c r="AI515" s="310"/>
      <c r="AJ515" s="138" t="s">
        <v>804</v>
      </c>
      <c r="AK515" s="139">
        <v>380</v>
      </c>
      <c r="AL515" s="181">
        <v>4900</v>
      </c>
    </row>
    <row r="516" spans="34:38" ht="18.75" customHeight="1">
      <c r="AH516" s="180"/>
      <c r="AI516" s="310"/>
      <c r="AJ516" s="138" t="s">
        <v>805</v>
      </c>
      <c r="AK516" s="139">
        <v>380</v>
      </c>
      <c r="AL516" s="181">
        <v>4900</v>
      </c>
    </row>
    <row r="517" spans="34:38" ht="27">
      <c r="AH517" s="180"/>
      <c r="AI517" s="310"/>
      <c r="AJ517" s="138" t="s">
        <v>806</v>
      </c>
      <c r="AK517" s="139">
        <v>380</v>
      </c>
      <c r="AL517" s="181">
        <v>4900</v>
      </c>
    </row>
    <row r="518" spans="34:38">
      <c r="AH518" s="180"/>
      <c r="AI518" s="310"/>
      <c r="AJ518" s="138" t="s">
        <v>807</v>
      </c>
      <c r="AK518" s="139">
        <v>380</v>
      </c>
      <c r="AL518" s="181">
        <v>4900</v>
      </c>
    </row>
    <row r="519" spans="34:38">
      <c r="AH519" s="180"/>
      <c r="AI519" s="310"/>
      <c r="AJ519" s="138" t="s">
        <v>808</v>
      </c>
      <c r="AK519" s="139">
        <v>375</v>
      </c>
      <c r="AL519" s="181">
        <v>4900</v>
      </c>
    </row>
    <row r="520" spans="34:38">
      <c r="AH520" s="180"/>
      <c r="AI520" s="310"/>
      <c r="AJ520" s="138" t="s">
        <v>809</v>
      </c>
      <c r="AK520" s="139">
        <v>375</v>
      </c>
      <c r="AL520" s="181">
        <v>4900</v>
      </c>
    </row>
    <row r="521" spans="34:38">
      <c r="AH521" s="180"/>
      <c r="AI521" s="310"/>
      <c r="AJ521" s="138" t="s">
        <v>810</v>
      </c>
      <c r="AK521" s="139">
        <v>375</v>
      </c>
      <c r="AL521" s="181">
        <v>4900</v>
      </c>
    </row>
    <row r="522" spans="34:38">
      <c r="AH522" s="180"/>
      <c r="AI522" s="310"/>
      <c r="AJ522" s="138" t="s">
        <v>811</v>
      </c>
      <c r="AK522" s="139">
        <v>375</v>
      </c>
      <c r="AL522" s="181">
        <v>4900</v>
      </c>
    </row>
    <row r="523" spans="34:38" ht="18.75" customHeight="1">
      <c r="AH523" s="180"/>
      <c r="AI523" s="310" t="s">
        <v>286</v>
      </c>
      <c r="AJ523" s="138" t="s">
        <v>813</v>
      </c>
      <c r="AK523" s="139">
        <v>375</v>
      </c>
      <c r="AL523" s="181">
        <v>4900</v>
      </c>
    </row>
    <row r="524" spans="34:38">
      <c r="AH524" s="180"/>
      <c r="AI524" s="310"/>
      <c r="AJ524" s="138" t="s">
        <v>814</v>
      </c>
      <c r="AK524" s="139">
        <v>375</v>
      </c>
      <c r="AL524" s="181">
        <v>4900</v>
      </c>
    </row>
    <row r="525" spans="34:38">
      <c r="AH525" s="180"/>
      <c r="AI525" s="310"/>
      <c r="AJ525" s="138" t="s">
        <v>815</v>
      </c>
      <c r="AK525" s="139">
        <v>375</v>
      </c>
      <c r="AL525" s="181">
        <v>4900</v>
      </c>
    </row>
    <row r="526" spans="34:38">
      <c r="AH526" s="180"/>
      <c r="AI526" s="310"/>
      <c r="AJ526" s="138" t="s">
        <v>816</v>
      </c>
      <c r="AK526" s="139">
        <v>375</v>
      </c>
      <c r="AL526" s="181">
        <v>4900</v>
      </c>
    </row>
    <row r="527" spans="34:38">
      <c r="AH527" s="180"/>
      <c r="AI527" s="310"/>
      <c r="AJ527" s="138" t="s">
        <v>817</v>
      </c>
      <c r="AK527" s="139">
        <v>370</v>
      </c>
      <c r="AL527" s="181">
        <v>4900</v>
      </c>
    </row>
    <row r="528" spans="34:38" ht="27">
      <c r="AH528" s="180"/>
      <c r="AI528" s="310"/>
      <c r="AJ528" s="138" t="s">
        <v>818</v>
      </c>
      <c r="AK528" s="139">
        <v>370</v>
      </c>
      <c r="AL528" s="181">
        <v>4900</v>
      </c>
    </row>
    <row r="529" spans="34:38">
      <c r="AH529" s="180"/>
      <c r="AI529" s="310"/>
      <c r="AJ529" s="138" t="s">
        <v>819</v>
      </c>
      <c r="AK529" s="139">
        <v>370</v>
      </c>
      <c r="AL529" s="181">
        <v>4900</v>
      </c>
    </row>
    <row r="530" spans="34:38">
      <c r="AH530" s="180"/>
      <c r="AI530" s="310"/>
      <c r="AJ530" s="138" t="s">
        <v>812</v>
      </c>
      <c r="AK530" s="139">
        <v>365</v>
      </c>
      <c r="AL530" s="181">
        <v>4900</v>
      </c>
    </row>
    <row r="531" spans="34:38" ht="27">
      <c r="AH531" s="180"/>
      <c r="AI531" s="310"/>
      <c r="AJ531" s="138" t="s">
        <v>820</v>
      </c>
      <c r="AK531" s="139">
        <v>365</v>
      </c>
      <c r="AL531" s="181">
        <v>4900</v>
      </c>
    </row>
    <row r="532" spans="34:38" ht="27">
      <c r="AH532" s="180"/>
      <c r="AI532" s="310"/>
      <c r="AJ532" s="138" t="s">
        <v>821</v>
      </c>
      <c r="AK532" s="139">
        <v>365</v>
      </c>
      <c r="AL532" s="181">
        <v>4900</v>
      </c>
    </row>
    <row r="533" spans="34:38" ht="27">
      <c r="AH533" s="180"/>
      <c r="AI533" s="310"/>
      <c r="AJ533" s="138" t="s">
        <v>822</v>
      </c>
      <c r="AK533" s="139">
        <v>365</v>
      </c>
      <c r="AL533" s="181">
        <v>4900</v>
      </c>
    </row>
    <row r="534" spans="34:38" ht="27">
      <c r="AH534" s="180"/>
      <c r="AI534" s="310"/>
      <c r="AJ534" s="138" t="s">
        <v>823</v>
      </c>
      <c r="AK534" s="139">
        <v>365</v>
      </c>
      <c r="AL534" s="181">
        <v>4900</v>
      </c>
    </row>
    <row r="535" spans="34:38" ht="27">
      <c r="AH535" s="180"/>
      <c r="AI535" s="310"/>
      <c r="AJ535" s="138" t="s">
        <v>824</v>
      </c>
      <c r="AK535" s="139">
        <v>365</v>
      </c>
      <c r="AL535" s="181">
        <v>4900</v>
      </c>
    </row>
    <row r="536" spans="34:38">
      <c r="AH536" s="180"/>
      <c r="AI536" s="310"/>
      <c r="AJ536" s="138" t="s">
        <v>825</v>
      </c>
      <c r="AK536" s="139">
        <v>360</v>
      </c>
      <c r="AL536" s="181">
        <v>4900</v>
      </c>
    </row>
    <row r="537" spans="34:38">
      <c r="AH537" s="180"/>
      <c r="AI537" s="310"/>
      <c r="AJ537" s="138" t="s">
        <v>826</v>
      </c>
      <c r="AK537" s="139">
        <v>355</v>
      </c>
      <c r="AL537" s="181">
        <v>4900</v>
      </c>
    </row>
    <row r="538" spans="34:38" ht="27">
      <c r="AH538" s="180"/>
      <c r="AI538" s="310"/>
      <c r="AJ538" s="138" t="s">
        <v>827</v>
      </c>
      <c r="AK538" s="139">
        <v>355</v>
      </c>
      <c r="AL538" s="181">
        <v>4900</v>
      </c>
    </row>
    <row r="539" spans="34:38" ht="27">
      <c r="AH539" s="180"/>
      <c r="AI539" s="310"/>
      <c r="AJ539" s="138" t="s">
        <v>828</v>
      </c>
      <c r="AK539" s="139">
        <v>355</v>
      </c>
      <c r="AL539" s="181">
        <v>4900</v>
      </c>
    </row>
    <row r="540" spans="34:38" ht="27">
      <c r="AH540" s="180"/>
      <c r="AI540" s="310"/>
      <c r="AJ540" s="138" t="s">
        <v>829</v>
      </c>
      <c r="AK540" s="139">
        <v>355</v>
      </c>
      <c r="AL540" s="181">
        <v>4900</v>
      </c>
    </row>
    <row r="541" spans="34:38">
      <c r="AH541" s="180"/>
      <c r="AI541" s="310"/>
      <c r="AJ541" s="138" t="s">
        <v>830</v>
      </c>
      <c r="AK541" s="139">
        <v>350</v>
      </c>
      <c r="AL541" s="181">
        <v>4900</v>
      </c>
    </row>
    <row r="542" spans="34:38">
      <c r="AH542" s="180"/>
      <c r="AI542" s="310"/>
      <c r="AJ542" s="138" t="s">
        <v>831</v>
      </c>
      <c r="AK542" s="139">
        <v>350</v>
      </c>
      <c r="AL542" s="181">
        <v>4900</v>
      </c>
    </row>
    <row r="543" spans="34:38">
      <c r="AH543" s="180"/>
      <c r="AI543" s="310"/>
      <c r="AJ543" s="138" t="s">
        <v>832</v>
      </c>
      <c r="AK543" s="139">
        <v>350</v>
      </c>
      <c r="AL543" s="181">
        <v>4900</v>
      </c>
    </row>
    <row r="544" spans="34:38">
      <c r="AH544" s="180"/>
      <c r="AI544" s="310"/>
      <c r="AJ544" s="138" t="s">
        <v>833</v>
      </c>
      <c r="AK544" s="139">
        <v>350</v>
      </c>
      <c r="AL544" s="181">
        <v>4900</v>
      </c>
    </row>
    <row r="545" spans="34:38">
      <c r="AH545" s="180"/>
      <c r="AI545" s="310"/>
      <c r="AJ545" s="138" t="s">
        <v>834</v>
      </c>
      <c r="AK545" s="139">
        <v>350</v>
      </c>
      <c r="AL545" s="181">
        <v>4900</v>
      </c>
    </row>
    <row r="546" spans="34:38">
      <c r="AH546" s="180"/>
      <c r="AI546" s="310"/>
      <c r="AJ546" s="138" t="s">
        <v>835</v>
      </c>
      <c r="AK546" s="139">
        <v>350</v>
      </c>
      <c r="AL546" s="181">
        <v>4900</v>
      </c>
    </row>
    <row r="547" spans="34:38">
      <c r="AH547" s="180"/>
      <c r="AI547" s="310"/>
      <c r="AJ547" s="138" t="s">
        <v>836</v>
      </c>
      <c r="AK547" s="139">
        <v>350</v>
      </c>
      <c r="AL547" s="181">
        <v>4900</v>
      </c>
    </row>
    <row r="548" spans="34:38">
      <c r="AH548" s="180"/>
      <c r="AI548" s="310"/>
      <c r="AJ548" s="138" t="s">
        <v>837</v>
      </c>
      <c r="AK548" s="139">
        <v>350</v>
      </c>
      <c r="AL548" s="181">
        <v>4900</v>
      </c>
    </row>
    <row r="549" spans="34:38">
      <c r="AH549" s="180"/>
      <c r="AI549" s="310"/>
      <c r="AJ549" s="138" t="s">
        <v>838</v>
      </c>
      <c r="AK549" s="139">
        <v>345</v>
      </c>
      <c r="AL549" s="181">
        <v>4900</v>
      </c>
    </row>
    <row r="550" spans="34:38" ht="27">
      <c r="AH550" s="180"/>
      <c r="AI550" s="310"/>
      <c r="AJ550" s="138" t="s">
        <v>839</v>
      </c>
      <c r="AK550" s="139">
        <v>345</v>
      </c>
      <c r="AL550" s="181">
        <v>4900</v>
      </c>
    </row>
    <row r="551" spans="34:38">
      <c r="AH551" s="180"/>
      <c r="AI551" s="310"/>
      <c r="AJ551" s="138" t="s">
        <v>840</v>
      </c>
      <c r="AK551" s="139">
        <v>340</v>
      </c>
      <c r="AL551" s="181">
        <v>4900</v>
      </c>
    </row>
    <row r="552" spans="34:38" ht="27">
      <c r="AH552" s="180"/>
      <c r="AI552" s="310"/>
      <c r="AJ552" s="138" t="s">
        <v>841</v>
      </c>
      <c r="AK552" s="139">
        <v>340</v>
      </c>
      <c r="AL552" s="181">
        <v>4900</v>
      </c>
    </row>
    <row r="553" spans="34:38" ht="27">
      <c r="AH553" s="180"/>
      <c r="AI553" s="310"/>
      <c r="AJ553" s="138" t="s">
        <v>842</v>
      </c>
      <c r="AK553" s="139">
        <v>340</v>
      </c>
      <c r="AL553" s="181">
        <v>4900</v>
      </c>
    </row>
    <row r="554" spans="34:38" ht="27">
      <c r="AH554" s="180"/>
      <c r="AI554" s="310"/>
      <c r="AJ554" s="138" t="s">
        <v>843</v>
      </c>
      <c r="AK554" s="139">
        <v>340</v>
      </c>
      <c r="AL554" s="181">
        <v>4900</v>
      </c>
    </row>
    <row r="555" spans="34:38" ht="27">
      <c r="AH555" s="180"/>
      <c r="AI555" s="310"/>
      <c r="AJ555" s="138" t="s">
        <v>844</v>
      </c>
      <c r="AK555" s="139">
        <v>340</v>
      </c>
      <c r="AL555" s="181">
        <v>4900</v>
      </c>
    </row>
    <row r="556" spans="34:38">
      <c r="AH556" s="180"/>
      <c r="AI556" s="310"/>
      <c r="AJ556" s="138" t="s">
        <v>845</v>
      </c>
      <c r="AK556" s="139">
        <v>340</v>
      </c>
      <c r="AL556" s="181">
        <v>4900</v>
      </c>
    </row>
    <row r="557" spans="34:38">
      <c r="AH557" s="180"/>
      <c r="AI557" s="310"/>
      <c r="AJ557" s="138" t="s">
        <v>846</v>
      </c>
      <c r="AK557" s="139">
        <v>330</v>
      </c>
      <c r="AL557" s="181">
        <v>4900</v>
      </c>
    </row>
    <row r="558" spans="34:38" ht="27">
      <c r="AH558" s="180"/>
      <c r="AI558" s="310"/>
      <c r="AJ558" s="138" t="s">
        <v>847</v>
      </c>
      <c r="AK558" s="139">
        <v>330</v>
      </c>
      <c r="AL558" s="181">
        <v>4900</v>
      </c>
    </row>
    <row r="559" spans="34:38" ht="27">
      <c r="AH559" s="180"/>
      <c r="AI559" s="310"/>
      <c r="AJ559" s="138" t="s">
        <v>848</v>
      </c>
      <c r="AK559" s="139">
        <v>330</v>
      </c>
      <c r="AL559" s="181">
        <v>4900</v>
      </c>
    </row>
    <row r="560" spans="34:38">
      <c r="AH560" s="180"/>
      <c r="AI560" s="310"/>
      <c r="AJ560" s="138" t="s">
        <v>849</v>
      </c>
      <c r="AK560" s="139">
        <v>330</v>
      </c>
      <c r="AL560" s="181">
        <v>4900</v>
      </c>
    </row>
    <row r="561" spans="34:38">
      <c r="AH561" s="180"/>
      <c r="AI561" s="310"/>
      <c r="AJ561" s="138" t="s">
        <v>850</v>
      </c>
      <c r="AK561" s="139">
        <v>325</v>
      </c>
      <c r="AL561" s="181">
        <v>4900</v>
      </c>
    </row>
    <row r="562" spans="34:38">
      <c r="AH562" s="180"/>
      <c r="AI562" s="310"/>
      <c r="AJ562" s="138" t="s">
        <v>851</v>
      </c>
      <c r="AK562" s="139">
        <v>325</v>
      </c>
      <c r="AL562" s="181">
        <v>4900</v>
      </c>
    </row>
    <row r="563" spans="34:38">
      <c r="AH563" s="180"/>
      <c r="AI563" s="310"/>
      <c r="AJ563" s="138" t="s">
        <v>852</v>
      </c>
      <c r="AK563" s="139">
        <v>325</v>
      </c>
      <c r="AL563" s="181">
        <v>4900</v>
      </c>
    </row>
    <row r="564" spans="34:38">
      <c r="AH564" s="180"/>
      <c r="AI564" s="310"/>
      <c r="AJ564" s="138" t="s">
        <v>853</v>
      </c>
      <c r="AK564" s="139">
        <v>325</v>
      </c>
      <c r="AL564" s="181">
        <v>4900</v>
      </c>
    </row>
    <row r="565" spans="34:38">
      <c r="AH565" s="180"/>
      <c r="AI565" s="310"/>
      <c r="AJ565" s="138" t="s">
        <v>854</v>
      </c>
      <c r="AK565" s="139">
        <v>325</v>
      </c>
      <c r="AL565" s="181">
        <v>4900</v>
      </c>
    </row>
    <row r="566" spans="34:38">
      <c r="AH566" s="180"/>
      <c r="AI566" s="310"/>
      <c r="AJ566" s="138" t="s">
        <v>855</v>
      </c>
      <c r="AK566" s="139">
        <v>325</v>
      </c>
      <c r="AL566" s="181">
        <v>4900</v>
      </c>
    </row>
    <row r="567" spans="34:38">
      <c r="AH567" s="180"/>
      <c r="AI567" s="310"/>
      <c r="AJ567" s="138" t="s">
        <v>856</v>
      </c>
      <c r="AK567" s="139">
        <v>325</v>
      </c>
      <c r="AL567" s="181">
        <v>4900</v>
      </c>
    </row>
    <row r="568" spans="34:38">
      <c r="AH568" s="180"/>
      <c r="AI568" s="310"/>
      <c r="AJ568" s="138" t="s">
        <v>857</v>
      </c>
      <c r="AK568" s="139">
        <v>320</v>
      </c>
      <c r="AL568" s="181">
        <v>4900</v>
      </c>
    </row>
    <row r="569" spans="34:38">
      <c r="AH569" s="180"/>
      <c r="AI569" s="310"/>
      <c r="AJ569" s="138" t="s">
        <v>858</v>
      </c>
      <c r="AK569" s="139">
        <v>320</v>
      </c>
      <c r="AL569" s="181">
        <v>4900</v>
      </c>
    </row>
    <row r="570" spans="34:38">
      <c r="AH570" s="180"/>
      <c r="AI570" s="310"/>
      <c r="AJ570" s="138" t="s">
        <v>859</v>
      </c>
      <c r="AK570" s="139">
        <v>315</v>
      </c>
      <c r="AL570" s="181">
        <v>4900</v>
      </c>
    </row>
    <row r="571" spans="34:38" ht="27">
      <c r="AH571" s="180"/>
      <c r="AI571" s="310"/>
      <c r="AJ571" s="138" t="s">
        <v>860</v>
      </c>
      <c r="AK571" s="139">
        <v>315</v>
      </c>
      <c r="AL571" s="181">
        <v>4900</v>
      </c>
    </row>
    <row r="572" spans="34:38" ht="27">
      <c r="AH572" s="180"/>
      <c r="AI572" s="310"/>
      <c r="AJ572" s="138" t="s">
        <v>861</v>
      </c>
      <c r="AK572" s="139">
        <v>315</v>
      </c>
      <c r="AL572" s="181">
        <v>4900</v>
      </c>
    </row>
    <row r="573" spans="34:38" ht="27">
      <c r="AH573" s="180"/>
      <c r="AI573" s="310"/>
      <c r="AJ573" s="138" t="s">
        <v>862</v>
      </c>
      <c r="AK573" s="139">
        <v>315</v>
      </c>
      <c r="AL573" s="181">
        <v>4900</v>
      </c>
    </row>
    <row r="574" spans="34:38" ht="27">
      <c r="AH574" s="180"/>
      <c r="AI574" s="310"/>
      <c r="AJ574" s="138" t="s">
        <v>863</v>
      </c>
      <c r="AK574" s="139">
        <v>315</v>
      </c>
      <c r="AL574" s="181">
        <v>4900</v>
      </c>
    </row>
    <row r="575" spans="34:38">
      <c r="AH575" s="180"/>
      <c r="AI575" s="310"/>
      <c r="AJ575" s="138" t="s">
        <v>864</v>
      </c>
      <c r="AK575" s="139">
        <v>305</v>
      </c>
      <c r="AL575" s="181">
        <v>4900</v>
      </c>
    </row>
    <row r="576" spans="34:38" ht="27">
      <c r="AH576" s="180"/>
      <c r="AI576" s="310"/>
      <c r="AJ576" s="138" t="s">
        <v>865</v>
      </c>
      <c r="AK576" s="139">
        <v>305</v>
      </c>
      <c r="AL576" s="181">
        <v>4900</v>
      </c>
    </row>
    <row r="577" spans="34:38" ht="27">
      <c r="AH577" s="180"/>
      <c r="AI577" s="310"/>
      <c r="AJ577" s="138" t="s">
        <v>866</v>
      </c>
      <c r="AK577" s="139">
        <v>305</v>
      </c>
      <c r="AL577" s="181">
        <v>4900</v>
      </c>
    </row>
    <row r="578" spans="34:38">
      <c r="AH578" s="180"/>
      <c r="AI578" s="310"/>
      <c r="AJ578" s="138" t="s">
        <v>867</v>
      </c>
      <c r="AK578" s="139">
        <v>300</v>
      </c>
      <c r="AL578" s="181">
        <v>4900</v>
      </c>
    </row>
    <row r="579" spans="34:38">
      <c r="AH579" s="180"/>
      <c r="AI579" s="310"/>
      <c r="AJ579" s="138" t="s">
        <v>868</v>
      </c>
      <c r="AK579" s="139">
        <v>300</v>
      </c>
      <c r="AL579" s="181">
        <v>4900</v>
      </c>
    </row>
    <row r="580" spans="34:38">
      <c r="AH580" s="180"/>
      <c r="AI580" s="310"/>
      <c r="AJ580" s="138" t="s">
        <v>869</v>
      </c>
      <c r="AK580" s="139">
        <v>300</v>
      </c>
      <c r="AL580" s="181">
        <v>4900</v>
      </c>
    </row>
    <row r="581" spans="34:38">
      <c r="AH581" s="180"/>
      <c r="AI581" s="310"/>
      <c r="AJ581" s="138" t="s">
        <v>870</v>
      </c>
      <c r="AK581" s="139">
        <v>300</v>
      </c>
      <c r="AL581" s="181">
        <v>4900</v>
      </c>
    </row>
    <row r="582" spans="34:38">
      <c r="AH582" s="180"/>
      <c r="AI582" s="310"/>
      <c r="AJ582" s="138" t="s">
        <v>871</v>
      </c>
      <c r="AK582" s="139">
        <v>300</v>
      </c>
      <c r="AL582" s="181">
        <v>4900</v>
      </c>
    </row>
    <row r="583" spans="34:38">
      <c r="AH583" s="180"/>
      <c r="AI583" s="310"/>
      <c r="AJ583" s="138" t="s">
        <v>872</v>
      </c>
      <c r="AK583" s="139">
        <v>300</v>
      </c>
      <c r="AL583" s="181">
        <v>4900</v>
      </c>
    </row>
    <row r="584" spans="34:38">
      <c r="AH584" s="180"/>
      <c r="AI584" s="310"/>
      <c r="AJ584" s="138" t="s">
        <v>873</v>
      </c>
      <c r="AK584" s="139">
        <v>300</v>
      </c>
      <c r="AL584" s="181">
        <v>4900</v>
      </c>
    </row>
    <row r="585" spans="34:38">
      <c r="AH585" s="180"/>
      <c r="AI585" s="310"/>
      <c r="AJ585" s="138" t="s">
        <v>874</v>
      </c>
      <c r="AK585" s="139">
        <v>295</v>
      </c>
      <c r="AL585" s="181">
        <v>4900</v>
      </c>
    </row>
    <row r="586" spans="34:38">
      <c r="AH586" s="180"/>
      <c r="AI586" s="310"/>
      <c r="AJ586" s="138" t="s">
        <v>875</v>
      </c>
      <c r="AK586" s="139">
        <v>290</v>
      </c>
      <c r="AL586" s="181">
        <v>4900</v>
      </c>
    </row>
    <row r="587" spans="34:38" ht="27">
      <c r="AH587" s="180"/>
      <c r="AI587" s="310"/>
      <c r="AJ587" s="138" t="s">
        <v>876</v>
      </c>
      <c r="AK587" s="139">
        <v>290</v>
      </c>
      <c r="AL587" s="181">
        <v>4900</v>
      </c>
    </row>
    <row r="588" spans="34:38" ht="27">
      <c r="AH588" s="180"/>
      <c r="AI588" s="310"/>
      <c r="AJ588" s="138" t="s">
        <v>877</v>
      </c>
      <c r="AK588" s="139">
        <v>290</v>
      </c>
      <c r="AL588" s="181">
        <v>4900</v>
      </c>
    </row>
    <row r="589" spans="34:38" ht="27">
      <c r="AH589" s="180"/>
      <c r="AI589" s="310"/>
      <c r="AJ589" s="138" t="s">
        <v>878</v>
      </c>
      <c r="AK589" s="139">
        <v>290</v>
      </c>
      <c r="AL589" s="181">
        <v>4900</v>
      </c>
    </row>
    <row r="590" spans="34:38">
      <c r="AH590" s="180"/>
      <c r="AI590" s="310"/>
      <c r="AJ590" s="138" t="s">
        <v>879</v>
      </c>
      <c r="AK590" s="139">
        <v>290</v>
      </c>
      <c r="AL590" s="181">
        <v>4900</v>
      </c>
    </row>
    <row r="591" spans="34:38">
      <c r="AH591" s="180"/>
      <c r="AI591" s="310"/>
      <c r="AJ591" s="138" t="s">
        <v>880</v>
      </c>
      <c r="AK591" s="139">
        <v>280</v>
      </c>
      <c r="AL591" s="181">
        <v>4900</v>
      </c>
    </row>
    <row r="592" spans="34:38" ht="27">
      <c r="AH592" s="180"/>
      <c r="AI592" s="310"/>
      <c r="AJ592" s="138" t="s">
        <v>881</v>
      </c>
      <c r="AK592" s="139">
        <v>280</v>
      </c>
      <c r="AL592" s="181">
        <v>4900</v>
      </c>
    </row>
    <row r="593" spans="34:38">
      <c r="AH593" s="180"/>
      <c r="AI593" s="310"/>
      <c r="AJ593" s="138" t="s">
        <v>882</v>
      </c>
      <c r="AK593" s="139">
        <v>280</v>
      </c>
      <c r="AL593" s="181">
        <v>4900</v>
      </c>
    </row>
    <row r="594" spans="34:38">
      <c r="AH594" s="180"/>
      <c r="AI594" s="310"/>
      <c r="AJ594" s="138" t="s">
        <v>883</v>
      </c>
      <c r="AK594" s="139">
        <v>275</v>
      </c>
      <c r="AL594" s="181">
        <v>4900</v>
      </c>
    </row>
    <row r="595" spans="34:38">
      <c r="AH595" s="180"/>
      <c r="AI595" s="310"/>
      <c r="AJ595" s="138" t="s">
        <v>884</v>
      </c>
      <c r="AK595" s="139">
        <v>275</v>
      </c>
      <c r="AL595" s="181">
        <v>4900</v>
      </c>
    </row>
    <row r="596" spans="34:38">
      <c r="AH596" s="180"/>
      <c r="AI596" s="310"/>
      <c r="AJ596" s="138" t="s">
        <v>885</v>
      </c>
      <c r="AK596" s="139">
        <v>275</v>
      </c>
      <c r="AL596" s="181">
        <v>4900</v>
      </c>
    </row>
    <row r="597" spans="34:38">
      <c r="AH597" s="180"/>
      <c r="AI597" s="310"/>
      <c r="AJ597" s="138" t="s">
        <v>886</v>
      </c>
      <c r="AK597" s="139">
        <v>275</v>
      </c>
      <c r="AL597" s="181">
        <v>4900</v>
      </c>
    </row>
    <row r="598" spans="34:38" ht="18.75" customHeight="1">
      <c r="AH598" s="180"/>
      <c r="AI598" s="310" t="s">
        <v>286</v>
      </c>
      <c r="AJ598" s="138" t="s">
        <v>887</v>
      </c>
      <c r="AK598" s="139">
        <v>275</v>
      </c>
      <c r="AL598" s="181">
        <v>4900</v>
      </c>
    </row>
    <row r="599" spans="34:38">
      <c r="AH599" s="180"/>
      <c r="AI599" s="310"/>
      <c r="AJ599" s="138" t="s">
        <v>888</v>
      </c>
      <c r="AK599" s="139">
        <v>275</v>
      </c>
      <c r="AL599" s="181">
        <v>4900</v>
      </c>
    </row>
    <row r="600" spans="34:38">
      <c r="AH600" s="180"/>
      <c r="AI600" s="310"/>
      <c r="AJ600" s="138" t="s">
        <v>889</v>
      </c>
      <c r="AK600" s="139">
        <v>270</v>
      </c>
      <c r="AL600" s="181">
        <v>4900</v>
      </c>
    </row>
    <row r="601" spans="34:38">
      <c r="AH601" s="180"/>
      <c r="AI601" s="310"/>
      <c r="AJ601" s="138" t="s">
        <v>890</v>
      </c>
      <c r="AK601" s="139">
        <v>265</v>
      </c>
      <c r="AL601" s="181">
        <v>4900</v>
      </c>
    </row>
    <row r="602" spans="34:38" ht="27">
      <c r="AH602" s="180"/>
      <c r="AI602" s="310"/>
      <c r="AJ602" s="138" t="s">
        <v>891</v>
      </c>
      <c r="AK602" s="139">
        <v>265</v>
      </c>
      <c r="AL602" s="181">
        <v>4900</v>
      </c>
    </row>
    <row r="603" spans="34:38" ht="27">
      <c r="AH603" s="180"/>
      <c r="AI603" s="310"/>
      <c r="AJ603" s="140" t="s">
        <v>892</v>
      </c>
      <c r="AK603" s="139">
        <v>265</v>
      </c>
      <c r="AL603" s="181">
        <v>4900</v>
      </c>
    </row>
    <row r="604" spans="34:38" ht="27">
      <c r="AH604" s="180"/>
      <c r="AI604" s="310"/>
      <c r="AJ604" s="138" t="s">
        <v>893</v>
      </c>
      <c r="AK604" s="139">
        <v>265</v>
      </c>
      <c r="AL604" s="181">
        <v>4900</v>
      </c>
    </row>
    <row r="605" spans="34:38">
      <c r="AH605" s="180"/>
      <c r="AI605" s="310"/>
      <c r="AJ605" s="138" t="s">
        <v>894</v>
      </c>
      <c r="AK605" s="139">
        <v>255</v>
      </c>
      <c r="AL605" s="181">
        <v>4900</v>
      </c>
    </row>
    <row r="606" spans="34:38" ht="27">
      <c r="AH606" s="180"/>
      <c r="AI606" s="310"/>
      <c r="AJ606" s="138" t="s">
        <v>895</v>
      </c>
      <c r="AK606" s="139">
        <v>255</v>
      </c>
      <c r="AL606" s="181">
        <v>4900</v>
      </c>
    </row>
    <row r="607" spans="34:38">
      <c r="AH607" s="180"/>
      <c r="AI607" s="310"/>
      <c r="AJ607" s="138" t="s">
        <v>896</v>
      </c>
      <c r="AK607" s="139">
        <v>250</v>
      </c>
      <c r="AL607" s="181">
        <v>4900</v>
      </c>
    </row>
    <row r="608" spans="34:38">
      <c r="AH608" s="180"/>
      <c r="AI608" s="310"/>
      <c r="AJ608" s="138" t="s">
        <v>897</v>
      </c>
      <c r="AK608" s="139">
        <v>250</v>
      </c>
      <c r="AL608" s="181">
        <v>4900</v>
      </c>
    </row>
    <row r="609" spans="34:38">
      <c r="AH609" s="180"/>
      <c r="AI609" s="310"/>
      <c r="AJ609" s="138" t="s">
        <v>898</v>
      </c>
      <c r="AK609" s="139">
        <v>250</v>
      </c>
      <c r="AL609" s="181">
        <v>4900</v>
      </c>
    </row>
    <row r="610" spans="34:38">
      <c r="AH610" s="180"/>
      <c r="AI610" s="310"/>
      <c r="AJ610" s="138" t="s">
        <v>899</v>
      </c>
      <c r="AK610" s="139">
        <v>250</v>
      </c>
      <c r="AL610" s="181">
        <v>4900</v>
      </c>
    </row>
    <row r="611" spans="34:38">
      <c r="AH611" s="180"/>
      <c r="AI611" s="310"/>
      <c r="AJ611" s="138" t="s">
        <v>900</v>
      </c>
      <c r="AK611" s="139">
        <v>250</v>
      </c>
      <c r="AL611" s="181">
        <v>4900</v>
      </c>
    </row>
    <row r="612" spans="34:38">
      <c r="AH612" s="180"/>
      <c r="AI612" s="310"/>
      <c r="AJ612" s="138" t="s">
        <v>901</v>
      </c>
      <c r="AK612" s="139">
        <v>250</v>
      </c>
      <c r="AL612" s="181">
        <v>4900</v>
      </c>
    </row>
    <row r="613" spans="34:38">
      <c r="AH613" s="180"/>
      <c r="AI613" s="310"/>
      <c r="AJ613" s="138" t="s">
        <v>902</v>
      </c>
      <c r="AK613" s="139">
        <v>240</v>
      </c>
      <c r="AL613" s="181">
        <v>4900</v>
      </c>
    </row>
    <row r="614" spans="34:38" ht="27">
      <c r="AH614" s="180"/>
      <c r="AI614" s="310"/>
      <c r="AJ614" s="138" t="s">
        <v>903</v>
      </c>
      <c r="AK614" s="139">
        <v>240</v>
      </c>
      <c r="AL614" s="181">
        <v>4900</v>
      </c>
    </row>
    <row r="615" spans="34:38" ht="27">
      <c r="AH615" s="180"/>
      <c r="AI615" s="310"/>
      <c r="AJ615" s="138" t="s">
        <v>904</v>
      </c>
      <c r="AK615" s="139">
        <v>240</v>
      </c>
      <c r="AL615" s="181">
        <v>4900</v>
      </c>
    </row>
    <row r="616" spans="34:38">
      <c r="AH616" s="180"/>
      <c r="AI616" s="310"/>
      <c r="AJ616" s="138" t="s">
        <v>905</v>
      </c>
      <c r="AK616" s="139">
        <v>240</v>
      </c>
      <c r="AL616" s="181">
        <v>4900</v>
      </c>
    </row>
    <row r="617" spans="34:38">
      <c r="AH617" s="180"/>
      <c r="AI617" s="310"/>
      <c r="AJ617" s="138" t="s">
        <v>906</v>
      </c>
      <c r="AK617" s="139">
        <v>230</v>
      </c>
      <c r="AL617" s="181">
        <v>4900</v>
      </c>
    </row>
    <row r="618" spans="34:38">
      <c r="AH618" s="180"/>
      <c r="AI618" s="310"/>
      <c r="AJ618" s="138" t="s">
        <v>907</v>
      </c>
      <c r="AK618" s="139">
        <v>230</v>
      </c>
      <c r="AL618" s="181">
        <v>4900</v>
      </c>
    </row>
    <row r="619" spans="34:38">
      <c r="AH619" s="180"/>
      <c r="AI619" s="310"/>
      <c r="AJ619" s="138" t="s">
        <v>908</v>
      </c>
      <c r="AK619" s="139">
        <v>225</v>
      </c>
      <c r="AL619" s="181">
        <v>4900</v>
      </c>
    </row>
    <row r="620" spans="34:38">
      <c r="AH620" s="180"/>
      <c r="AI620" s="310"/>
      <c r="AJ620" s="138" t="s">
        <v>909</v>
      </c>
      <c r="AK620" s="139">
        <v>225</v>
      </c>
      <c r="AL620" s="181">
        <v>4900</v>
      </c>
    </row>
    <row r="621" spans="34:38">
      <c r="AH621" s="180"/>
      <c r="AI621" s="310"/>
      <c r="AJ621" s="138" t="s">
        <v>910</v>
      </c>
      <c r="AK621" s="139">
        <v>225</v>
      </c>
      <c r="AL621" s="181">
        <v>4900</v>
      </c>
    </row>
    <row r="622" spans="34:38">
      <c r="AH622" s="180"/>
      <c r="AI622" s="310"/>
      <c r="AJ622" s="138" t="s">
        <v>911</v>
      </c>
      <c r="AK622" s="139">
        <v>225</v>
      </c>
      <c r="AL622" s="181">
        <v>4900</v>
      </c>
    </row>
    <row r="623" spans="34:38">
      <c r="AH623" s="180"/>
      <c r="AI623" s="310"/>
      <c r="AJ623" s="138" t="s">
        <v>912</v>
      </c>
      <c r="AK623" s="139">
        <v>225</v>
      </c>
      <c r="AL623" s="181">
        <v>4900</v>
      </c>
    </row>
    <row r="624" spans="34:38">
      <c r="AH624" s="180"/>
      <c r="AI624" s="310"/>
      <c r="AJ624" s="138" t="s">
        <v>913</v>
      </c>
      <c r="AK624" s="139">
        <v>215</v>
      </c>
      <c r="AL624" s="181">
        <v>4900</v>
      </c>
    </row>
    <row r="625" spans="34:38" ht="27">
      <c r="AH625" s="180"/>
      <c r="AI625" s="310"/>
      <c r="AJ625" s="138" t="s">
        <v>914</v>
      </c>
      <c r="AK625" s="139">
        <v>215</v>
      </c>
      <c r="AL625" s="181">
        <v>4900</v>
      </c>
    </row>
    <row r="626" spans="34:38" ht="27">
      <c r="AH626" s="180"/>
      <c r="AI626" s="310"/>
      <c r="AJ626" s="138" t="s">
        <v>915</v>
      </c>
      <c r="AK626" s="139">
        <v>215</v>
      </c>
      <c r="AL626" s="181">
        <v>4900</v>
      </c>
    </row>
    <row r="627" spans="34:38">
      <c r="AH627" s="180"/>
      <c r="AI627" s="310"/>
      <c r="AJ627" s="138" t="s">
        <v>916</v>
      </c>
      <c r="AK627" s="139">
        <v>205</v>
      </c>
      <c r="AL627" s="181">
        <v>4900</v>
      </c>
    </row>
    <row r="628" spans="34:38">
      <c r="AH628" s="180"/>
      <c r="AI628" s="310"/>
      <c r="AJ628" s="138" t="s">
        <v>917</v>
      </c>
      <c r="AK628" s="139">
        <v>200</v>
      </c>
      <c r="AL628" s="181">
        <v>4900</v>
      </c>
    </row>
    <row r="629" spans="34:38">
      <c r="AH629" s="180"/>
      <c r="AI629" s="310"/>
      <c r="AJ629" s="138" t="s">
        <v>918</v>
      </c>
      <c r="AK629" s="139">
        <v>200</v>
      </c>
      <c r="AL629" s="181">
        <v>4900</v>
      </c>
    </row>
    <row r="630" spans="34:38">
      <c r="AH630" s="180"/>
      <c r="AI630" s="310"/>
      <c r="AJ630" s="138" t="s">
        <v>919</v>
      </c>
      <c r="AK630" s="139">
        <v>200</v>
      </c>
      <c r="AL630" s="181">
        <v>4900</v>
      </c>
    </row>
    <row r="631" spans="34:38">
      <c r="AH631" s="180"/>
      <c r="AI631" s="310"/>
      <c r="AJ631" s="138" t="s">
        <v>920</v>
      </c>
      <c r="AK631" s="139">
        <v>200</v>
      </c>
      <c r="AL631" s="181">
        <v>4900</v>
      </c>
    </row>
    <row r="632" spans="34:38">
      <c r="AH632" s="180"/>
      <c r="AI632" s="310"/>
      <c r="AJ632" s="138" t="s">
        <v>921</v>
      </c>
      <c r="AK632" s="139">
        <v>200</v>
      </c>
      <c r="AL632" s="181">
        <v>4900</v>
      </c>
    </row>
    <row r="633" spans="34:38">
      <c r="AH633" s="180"/>
      <c r="AI633" s="310"/>
      <c r="AJ633" s="138" t="s">
        <v>922</v>
      </c>
      <c r="AK633" s="139">
        <v>190</v>
      </c>
      <c r="AL633" s="181">
        <v>4900</v>
      </c>
    </row>
    <row r="634" spans="34:38" ht="27">
      <c r="AH634" s="180"/>
      <c r="AI634" s="310"/>
      <c r="AJ634" s="138" t="s">
        <v>923</v>
      </c>
      <c r="AK634" s="139">
        <v>190</v>
      </c>
      <c r="AL634" s="181">
        <v>4900</v>
      </c>
    </row>
    <row r="635" spans="34:38">
      <c r="AH635" s="180"/>
      <c r="AI635" s="310"/>
      <c r="AJ635" s="138" t="s">
        <v>924</v>
      </c>
      <c r="AK635" s="139">
        <v>190</v>
      </c>
      <c r="AL635" s="181">
        <v>4900</v>
      </c>
    </row>
    <row r="636" spans="34:38">
      <c r="AH636" s="180"/>
      <c r="AI636" s="310"/>
      <c r="AJ636" s="138" t="s">
        <v>925</v>
      </c>
      <c r="AK636" s="139">
        <v>180</v>
      </c>
      <c r="AL636" s="181">
        <v>4900</v>
      </c>
    </row>
    <row r="637" spans="34:38">
      <c r="AH637" s="180"/>
      <c r="AI637" s="310"/>
      <c r="AJ637" s="138" t="s">
        <v>926</v>
      </c>
      <c r="AK637" s="139">
        <v>175</v>
      </c>
      <c r="AL637" s="181">
        <v>4900</v>
      </c>
    </row>
    <row r="638" spans="34:38">
      <c r="AH638" s="180"/>
      <c r="AI638" s="310"/>
      <c r="AJ638" s="138" t="s">
        <v>927</v>
      </c>
      <c r="AK638" s="139">
        <v>175</v>
      </c>
      <c r="AL638" s="181">
        <v>4900</v>
      </c>
    </row>
    <row r="639" spans="34:38">
      <c r="AH639" s="180"/>
      <c r="AI639" s="310"/>
      <c r="AJ639" s="138" t="s">
        <v>928</v>
      </c>
      <c r="AK639" s="139">
        <v>175</v>
      </c>
      <c r="AL639" s="181">
        <v>4900</v>
      </c>
    </row>
    <row r="640" spans="34:38">
      <c r="AH640" s="180"/>
      <c r="AI640" s="310"/>
      <c r="AJ640" s="138" t="s">
        <v>929</v>
      </c>
      <c r="AK640" s="139">
        <v>175</v>
      </c>
      <c r="AL640" s="181">
        <v>4900</v>
      </c>
    </row>
    <row r="641" spans="34:38">
      <c r="AH641" s="180"/>
      <c r="AI641" s="310"/>
      <c r="AJ641" s="138" t="s">
        <v>930</v>
      </c>
      <c r="AK641" s="139">
        <v>165</v>
      </c>
      <c r="AL641" s="181">
        <v>4900</v>
      </c>
    </row>
    <row r="642" spans="34:38" ht="27">
      <c r="AH642" s="180"/>
      <c r="AI642" s="310"/>
      <c r="AJ642" s="138" t="s">
        <v>931</v>
      </c>
      <c r="AK642" s="139">
        <v>165</v>
      </c>
      <c r="AL642" s="181">
        <v>4900</v>
      </c>
    </row>
    <row r="643" spans="34:38">
      <c r="AH643" s="180"/>
      <c r="AI643" s="310"/>
      <c r="AJ643" s="138" t="s">
        <v>932</v>
      </c>
      <c r="AK643" s="139">
        <v>150</v>
      </c>
      <c r="AL643" s="181">
        <v>4900</v>
      </c>
    </row>
    <row r="644" spans="34:38">
      <c r="AH644" s="180"/>
      <c r="AI644" s="310"/>
      <c r="AJ644" s="138" t="s">
        <v>933</v>
      </c>
      <c r="AK644" s="139">
        <v>150</v>
      </c>
      <c r="AL644" s="181">
        <v>4900</v>
      </c>
    </row>
    <row r="645" spans="34:38">
      <c r="AH645" s="180"/>
      <c r="AI645" s="310"/>
      <c r="AJ645" s="138" t="s">
        <v>934</v>
      </c>
      <c r="AK645" s="139">
        <v>150</v>
      </c>
      <c r="AL645" s="181">
        <v>4900</v>
      </c>
    </row>
    <row r="646" spans="34:38">
      <c r="AH646" s="180"/>
      <c r="AI646" s="310"/>
      <c r="AJ646" s="138" t="s">
        <v>935</v>
      </c>
      <c r="AK646" s="139">
        <v>150</v>
      </c>
      <c r="AL646" s="181">
        <v>4900</v>
      </c>
    </row>
    <row r="647" spans="34:38">
      <c r="AH647" s="180"/>
      <c r="AI647" s="310" t="s">
        <v>290</v>
      </c>
      <c r="AJ647" s="138" t="s">
        <v>936</v>
      </c>
      <c r="AK647" s="139">
        <v>140</v>
      </c>
      <c r="AL647" s="181">
        <v>4900</v>
      </c>
    </row>
    <row r="648" spans="34:38">
      <c r="AH648" s="180"/>
      <c r="AI648" s="310"/>
      <c r="AJ648" s="138" t="s">
        <v>937</v>
      </c>
      <c r="AK648" s="139">
        <v>140</v>
      </c>
      <c r="AL648" s="181">
        <v>4900</v>
      </c>
    </row>
    <row r="649" spans="34:38">
      <c r="AH649" s="180"/>
      <c r="AI649" s="310"/>
      <c r="AJ649" s="138" t="s">
        <v>938</v>
      </c>
      <c r="AK649" s="139">
        <v>125</v>
      </c>
      <c r="AL649" s="181">
        <v>4900</v>
      </c>
    </row>
    <row r="650" spans="34:38">
      <c r="AH650" s="180"/>
      <c r="AI650" s="310"/>
      <c r="AJ650" s="138" t="s">
        <v>939</v>
      </c>
      <c r="AK650" s="139">
        <v>125</v>
      </c>
      <c r="AL650" s="181">
        <v>4900</v>
      </c>
    </row>
    <row r="651" spans="34:38">
      <c r="AH651" s="180"/>
      <c r="AI651" s="310"/>
      <c r="AJ651" s="138" t="s">
        <v>940</v>
      </c>
      <c r="AK651" s="139">
        <v>125</v>
      </c>
      <c r="AL651" s="181">
        <v>4900</v>
      </c>
    </row>
    <row r="652" spans="34:38">
      <c r="AH652" s="180"/>
      <c r="AI652" s="310"/>
      <c r="AJ652" s="138" t="s">
        <v>941</v>
      </c>
      <c r="AK652" s="139">
        <v>115</v>
      </c>
      <c r="AL652" s="181">
        <v>4900</v>
      </c>
    </row>
    <row r="653" spans="34:38">
      <c r="AH653" s="180"/>
      <c r="AI653" s="310"/>
      <c r="AJ653" s="138" t="s">
        <v>942</v>
      </c>
      <c r="AK653" s="139">
        <v>100</v>
      </c>
      <c r="AL653" s="181">
        <v>4900</v>
      </c>
    </row>
    <row r="654" spans="34:38">
      <c r="AH654" s="180"/>
      <c r="AI654" s="310"/>
      <c r="AJ654" s="138" t="s">
        <v>943</v>
      </c>
      <c r="AK654" s="139">
        <v>100</v>
      </c>
      <c r="AL654" s="181">
        <v>4900</v>
      </c>
    </row>
    <row r="655" spans="34:38">
      <c r="AH655" s="180"/>
      <c r="AI655" s="310"/>
      <c r="AJ655" s="138" t="s">
        <v>944</v>
      </c>
      <c r="AK655" s="139">
        <v>100</v>
      </c>
      <c r="AL655" s="181">
        <v>4900</v>
      </c>
    </row>
    <row r="656" spans="34:38">
      <c r="AH656" s="180"/>
      <c r="AI656" s="310"/>
      <c r="AJ656" s="138" t="s">
        <v>945</v>
      </c>
      <c r="AK656" s="139">
        <v>90</v>
      </c>
      <c r="AL656" s="181">
        <v>3900</v>
      </c>
    </row>
    <row r="657" spans="34:38">
      <c r="AH657" s="180"/>
      <c r="AI657" s="310" t="s">
        <v>301</v>
      </c>
      <c r="AJ657" s="138" t="s">
        <v>946</v>
      </c>
      <c r="AK657" s="139">
        <v>75</v>
      </c>
      <c r="AL657" s="181">
        <v>2450</v>
      </c>
    </row>
    <row r="658" spans="34:38">
      <c r="AH658" s="180"/>
      <c r="AI658" s="310"/>
      <c r="AJ658" s="138" t="s">
        <v>947</v>
      </c>
      <c r="AK658" s="139">
        <v>75</v>
      </c>
      <c r="AL658" s="181">
        <v>2450</v>
      </c>
    </row>
    <row r="659" spans="34:38">
      <c r="AH659" s="180"/>
      <c r="AI659" s="310"/>
      <c r="AJ659" s="138" t="s">
        <v>948</v>
      </c>
      <c r="AK659" s="139">
        <v>50</v>
      </c>
      <c r="AL659" s="181">
        <v>2450</v>
      </c>
    </row>
    <row r="660" spans="34:38">
      <c r="AH660" s="180"/>
      <c r="AI660" s="310"/>
      <c r="AJ660" s="138" t="s">
        <v>949</v>
      </c>
      <c r="AK660" s="139">
        <v>50</v>
      </c>
      <c r="AL660" s="181">
        <v>1950</v>
      </c>
    </row>
    <row r="661" spans="34:38" ht="19.5" thickBot="1">
      <c r="AH661" s="182"/>
      <c r="AI661" s="163" t="s">
        <v>316</v>
      </c>
      <c r="AJ661" s="183" t="s">
        <v>950</v>
      </c>
      <c r="AK661" s="184">
        <v>25</v>
      </c>
      <c r="AL661" s="185">
        <v>550</v>
      </c>
    </row>
    <row r="662" spans="34:38">
      <c r="AH662" s="170" t="s">
        <v>1550</v>
      </c>
      <c r="AI662" s="331" t="s">
        <v>1551</v>
      </c>
      <c r="AJ662" s="171" t="s">
        <v>1552</v>
      </c>
      <c r="AK662" s="147">
        <v>120</v>
      </c>
      <c r="AL662" s="148">
        <v>5000</v>
      </c>
    </row>
    <row r="663" spans="34:38">
      <c r="AH663" s="149"/>
      <c r="AI663" s="332"/>
      <c r="AJ663" s="120" t="s">
        <v>1553</v>
      </c>
      <c r="AK663" s="119">
        <v>120</v>
      </c>
      <c r="AL663" s="150">
        <v>4000</v>
      </c>
    </row>
    <row r="664" spans="34:38">
      <c r="AH664" s="149"/>
      <c r="AI664" s="332"/>
      <c r="AJ664" s="120" t="s">
        <v>1554</v>
      </c>
      <c r="AK664" s="119">
        <v>120</v>
      </c>
      <c r="AL664" s="150">
        <v>4000</v>
      </c>
    </row>
    <row r="665" spans="34:38">
      <c r="AH665" s="149"/>
      <c r="AI665" s="333"/>
      <c r="AJ665" s="120" t="s">
        <v>1555</v>
      </c>
      <c r="AK665" s="119">
        <v>120</v>
      </c>
      <c r="AL665" s="150">
        <v>4000</v>
      </c>
    </row>
    <row r="666" spans="34:38" ht="19.5" thickBot="1">
      <c r="AH666" s="152"/>
      <c r="AI666" s="163" t="s">
        <v>316</v>
      </c>
      <c r="AJ666" s="186" t="s">
        <v>1556</v>
      </c>
      <c r="AK666" s="154">
        <v>30</v>
      </c>
      <c r="AL666" s="155">
        <v>600</v>
      </c>
    </row>
    <row r="667" spans="34:38" ht="19.5" thickBot="1">
      <c r="AH667" s="187" t="s">
        <v>1582</v>
      </c>
      <c r="AI667" s="188" t="s">
        <v>1583</v>
      </c>
      <c r="AJ667" s="189" t="s">
        <v>1584</v>
      </c>
      <c r="AK667" s="168">
        <v>150</v>
      </c>
      <c r="AL667" s="169">
        <v>4950</v>
      </c>
    </row>
    <row r="668" spans="34:38">
      <c r="AH668" s="170" t="s">
        <v>1585</v>
      </c>
      <c r="AI668" s="334" t="s">
        <v>1586</v>
      </c>
      <c r="AJ668" s="171" t="s">
        <v>1587</v>
      </c>
      <c r="AK668" s="147">
        <v>30</v>
      </c>
      <c r="AL668" s="148">
        <v>550</v>
      </c>
    </row>
    <row r="669" spans="34:38" ht="19.5" thickBot="1">
      <c r="AH669" s="152"/>
      <c r="AI669" s="311"/>
      <c r="AJ669" s="153" t="s">
        <v>1588</v>
      </c>
      <c r="AK669" s="154">
        <v>30</v>
      </c>
      <c r="AL669" s="155">
        <v>550</v>
      </c>
    </row>
    <row r="670" spans="34:38" ht="19.5" thickBot="1">
      <c r="AH670" s="187" t="s">
        <v>1589</v>
      </c>
      <c r="AI670" s="188" t="s">
        <v>1586</v>
      </c>
      <c r="AJ670" s="189" t="s">
        <v>1590</v>
      </c>
      <c r="AK670" s="168">
        <v>20</v>
      </c>
      <c r="AL670" s="169">
        <v>600</v>
      </c>
    </row>
  </sheetData>
  <sheetProtection algorithmName="SHA-512" hashValue="nS+zjtFc9MqFyAdQ2AbFB9OwYJ2SEkE9jPdmGPYxmcXN+Dg6y0Z1d+2ZJ59gyeTlFQjjZh0kwRW4s/GJKkCzpA==" saltValue="HSxMguGglFGvQX8Yf4baYQ==" spinCount="100000" sheet="1" objects="1" scenarios="1"/>
  <mergeCells count="252">
    <mergeCell ref="AQ398:AQ434"/>
    <mergeCell ref="AQ449:AQ450"/>
    <mergeCell ref="AQ257:AQ269"/>
    <mergeCell ref="AQ270:AQ297"/>
    <mergeCell ref="AQ302:AQ333"/>
    <mergeCell ref="AQ334:AQ347"/>
    <mergeCell ref="AQ350:AQ397"/>
    <mergeCell ref="AI598:AI646"/>
    <mergeCell ref="AI647:AI656"/>
    <mergeCell ref="AQ444:AQ445"/>
    <mergeCell ref="AQ440:AQ442"/>
    <mergeCell ref="AQ447:AQ448"/>
    <mergeCell ref="AQ348:AQ349"/>
    <mergeCell ref="AQ435:AQ438"/>
    <mergeCell ref="AI657:AI660"/>
    <mergeCell ref="AI662:AI665"/>
    <mergeCell ref="AI668:AI669"/>
    <mergeCell ref="AI328:AI367"/>
    <mergeCell ref="AI371:AI372"/>
    <mergeCell ref="AI377:AI448"/>
    <mergeCell ref="AI449:AI522"/>
    <mergeCell ref="AI523:AI597"/>
    <mergeCell ref="AI281:AI282"/>
    <mergeCell ref="AI283:AI285"/>
    <mergeCell ref="AI286:AI290"/>
    <mergeCell ref="AI291:AI295"/>
    <mergeCell ref="AI296:AI301"/>
    <mergeCell ref="AI302:AI327"/>
    <mergeCell ref="AI111:AI112"/>
    <mergeCell ref="AI113:AI120"/>
    <mergeCell ref="AI121:AI127"/>
    <mergeCell ref="AI129:AI130"/>
    <mergeCell ref="AI131:AI135"/>
    <mergeCell ref="AI136:AI140"/>
    <mergeCell ref="AI141:AI142"/>
    <mergeCell ref="AI88:AI91"/>
    <mergeCell ref="AI92:AI93"/>
    <mergeCell ref="AI94:AI95"/>
    <mergeCell ref="AI96:AI97"/>
    <mergeCell ref="AI98:AI102"/>
    <mergeCell ref="AI103:AI106"/>
    <mergeCell ref="AI107:AI108"/>
    <mergeCell ref="AI42:AI44"/>
    <mergeCell ref="AI47:AI50"/>
    <mergeCell ref="AI51:AI60"/>
    <mergeCell ref="AI62:AI63"/>
    <mergeCell ref="AI64:AI76"/>
    <mergeCell ref="AI77:AI84"/>
    <mergeCell ref="AI85:AI87"/>
    <mergeCell ref="AX92:AX97"/>
    <mergeCell ref="BA13:BA14"/>
    <mergeCell ref="AZ13:AZ14"/>
    <mergeCell ref="AY13:AY14"/>
    <mergeCell ref="AX13:AX14"/>
    <mergeCell ref="AX44:AX68"/>
    <mergeCell ref="AX69:AX73"/>
    <mergeCell ref="AX74:AX91"/>
    <mergeCell ref="AT13:AT14"/>
    <mergeCell ref="AQ15:AQ16"/>
    <mergeCell ref="AP13:AP14"/>
    <mergeCell ref="AR13:AR14"/>
    <mergeCell ref="AS13:AS14"/>
    <mergeCell ref="AI31:AI35"/>
    <mergeCell ref="AI36:AI41"/>
    <mergeCell ref="AQ17:AQ74"/>
    <mergeCell ref="AQ75:AQ120"/>
    <mergeCell ref="BD15:BD16"/>
    <mergeCell ref="BD17:BD18"/>
    <mergeCell ref="BD19:BD20"/>
    <mergeCell ref="AX15:AX18"/>
    <mergeCell ref="AX19:AX21"/>
    <mergeCell ref="AX22:AX23"/>
    <mergeCell ref="AX24:AX37"/>
    <mergeCell ref="AX39:AX40"/>
    <mergeCell ref="AX41:AX43"/>
    <mergeCell ref="AQ123:AQ134"/>
    <mergeCell ref="AQ136:AQ140"/>
    <mergeCell ref="AQ141:AQ178"/>
    <mergeCell ref="AQ179:AQ190"/>
    <mergeCell ref="AQ191:AQ205"/>
    <mergeCell ref="AQ206:AQ226"/>
    <mergeCell ref="AQ229:AQ256"/>
    <mergeCell ref="AQ299:AQ301"/>
    <mergeCell ref="AI265:AI272"/>
    <mergeCell ref="AI231:AI233"/>
    <mergeCell ref="AI234:AI251"/>
    <mergeCell ref="AI253:AI255"/>
    <mergeCell ref="AI256:AI258"/>
    <mergeCell ref="AI259:AI261"/>
    <mergeCell ref="AI262:AI264"/>
    <mergeCell ref="AI273:AI280"/>
    <mergeCell ref="AI144:AI145"/>
    <mergeCell ref="AI148:AI150"/>
    <mergeCell ref="AI151:AI153"/>
    <mergeCell ref="AI154:AI161"/>
    <mergeCell ref="AI162:AI221"/>
    <mergeCell ref="AI222:AI230"/>
    <mergeCell ref="AH13:AH14"/>
    <mergeCell ref="AJ13:AJ14"/>
    <mergeCell ref="AK13:AK14"/>
    <mergeCell ref="AL13:AL14"/>
    <mergeCell ref="AI25:AI26"/>
    <mergeCell ref="AI27:AI28"/>
    <mergeCell ref="AI29:AI30"/>
    <mergeCell ref="AI15:AI16"/>
    <mergeCell ref="AI17:AI23"/>
    <mergeCell ref="A42:R42"/>
    <mergeCell ref="A45:C45"/>
    <mergeCell ref="A44:C44"/>
    <mergeCell ref="A39:C39"/>
    <mergeCell ref="A43:C43"/>
    <mergeCell ref="A38:C38"/>
    <mergeCell ref="D38:E38"/>
    <mergeCell ref="G38:J38"/>
    <mergeCell ref="D31:R31"/>
    <mergeCell ref="D32:J32"/>
    <mergeCell ref="D34:R34"/>
    <mergeCell ref="D35:R35"/>
    <mergeCell ref="D36:R36"/>
    <mergeCell ref="D37:J37"/>
    <mergeCell ref="L37:R37"/>
    <mergeCell ref="L32:R32"/>
    <mergeCell ref="D33:R33"/>
    <mergeCell ref="D43:E43"/>
    <mergeCell ref="G43:J43"/>
    <mergeCell ref="D44:R44"/>
    <mergeCell ref="D45:R45"/>
    <mergeCell ref="A8:C8"/>
    <mergeCell ref="D8:R8"/>
    <mergeCell ref="D39:R39"/>
    <mergeCell ref="D24:R24"/>
    <mergeCell ref="D25:R25"/>
    <mergeCell ref="D26:R26"/>
    <mergeCell ref="D27:R27"/>
    <mergeCell ref="D9:R9"/>
    <mergeCell ref="D10:R10"/>
    <mergeCell ref="D11:R11"/>
    <mergeCell ref="A9:C9"/>
    <mergeCell ref="A10:C10"/>
    <mergeCell ref="A11:C11"/>
    <mergeCell ref="A12:C12"/>
    <mergeCell ref="D12:R12"/>
    <mergeCell ref="A13:C13"/>
    <mergeCell ref="A33:C33"/>
    <mergeCell ref="A34:C34"/>
    <mergeCell ref="A15:C15"/>
    <mergeCell ref="D14:R14"/>
    <mergeCell ref="A35:C35"/>
    <mergeCell ref="A27:C27"/>
    <mergeCell ref="A28:C28"/>
    <mergeCell ref="A29:C29"/>
    <mergeCell ref="A46:C46"/>
    <mergeCell ref="A47:C47"/>
    <mergeCell ref="D46:R46"/>
    <mergeCell ref="D47:R47"/>
    <mergeCell ref="D55:Q55"/>
    <mergeCell ref="A50:R50"/>
    <mergeCell ref="D57:Q57"/>
    <mergeCell ref="D58:Q58"/>
    <mergeCell ref="A54:C54"/>
    <mergeCell ref="A53:C53"/>
    <mergeCell ref="D53:R53"/>
    <mergeCell ref="D52:R52"/>
    <mergeCell ref="D56:R56"/>
    <mergeCell ref="A56:C56"/>
    <mergeCell ref="A57:C57"/>
    <mergeCell ref="A58:C58"/>
    <mergeCell ref="A55:C55"/>
    <mergeCell ref="A52:C52"/>
    <mergeCell ref="D15:R15"/>
    <mergeCell ref="A23:C23"/>
    <mergeCell ref="A24:C24"/>
    <mergeCell ref="A22:R22"/>
    <mergeCell ref="D23:E23"/>
    <mergeCell ref="G23:J23"/>
    <mergeCell ref="A16:C16"/>
    <mergeCell ref="A17:C17"/>
    <mergeCell ref="A18:C18"/>
    <mergeCell ref="A19:C19"/>
    <mergeCell ref="A20:C20"/>
    <mergeCell ref="D16:R16"/>
    <mergeCell ref="D17:R17"/>
    <mergeCell ref="D18:R18"/>
    <mergeCell ref="D19:R19"/>
    <mergeCell ref="D20:R20"/>
    <mergeCell ref="D60:R60"/>
    <mergeCell ref="D61:Q61"/>
    <mergeCell ref="D63:Q63"/>
    <mergeCell ref="D64:Q64"/>
    <mergeCell ref="BF13:BF14"/>
    <mergeCell ref="BD13:BD14"/>
    <mergeCell ref="BE13:BE14"/>
    <mergeCell ref="A48:C48"/>
    <mergeCell ref="D48:R48"/>
    <mergeCell ref="A40:C40"/>
    <mergeCell ref="D40:R40"/>
    <mergeCell ref="D51:R51"/>
    <mergeCell ref="A51:C51"/>
    <mergeCell ref="A37:C37"/>
    <mergeCell ref="A36:C36"/>
    <mergeCell ref="A25:C25"/>
    <mergeCell ref="A26:C26"/>
    <mergeCell ref="A31:C31"/>
    <mergeCell ref="A32:C32"/>
    <mergeCell ref="D28:R28"/>
    <mergeCell ref="D29:R29"/>
    <mergeCell ref="D30:R30"/>
    <mergeCell ref="A14:C14"/>
    <mergeCell ref="A30:C30"/>
    <mergeCell ref="D62:Q62"/>
    <mergeCell ref="A62:C62"/>
    <mergeCell ref="A60:C60"/>
    <mergeCell ref="A61:C61"/>
    <mergeCell ref="A70:C70"/>
    <mergeCell ref="AB58:AD58"/>
    <mergeCell ref="A74:C74"/>
    <mergeCell ref="D68:Q68"/>
    <mergeCell ref="D69:Q69"/>
    <mergeCell ref="A63:C63"/>
    <mergeCell ref="A65:C65"/>
    <mergeCell ref="A66:C66"/>
    <mergeCell ref="A67:C67"/>
    <mergeCell ref="A64:C64"/>
    <mergeCell ref="D70:Q70"/>
    <mergeCell ref="A71:C71"/>
    <mergeCell ref="A72:C72"/>
    <mergeCell ref="D71:Q71"/>
    <mergeCell ref="D72:Q72"/>
    <mergeCell ref="D73:Q73"/>
    <mergeCell ref="D74:Q74"/>
    <mergeCell ref="A73:C73"/>
    <mergeCell ref="D59:R59"/>
    <mergeCell ref="A59:C59"/>
    <mergeCell ref="D65:Q65"/>
    <mergeCell ref="D66:Q66"/>
    <mergeCell ref="D67:Q67"/>
    <mergeCell ref="A81:R81"/>
    <mergeCell ref="A82:C82"/>
    <mergeCell ref="D82:Q82"/>
    <mergeCell ref="A83:C83"/>
    <mergeCell ref="D83:Q83"/>
    <mergeCell ref="A84:C84"/>
    <mergeCell ref="D84:Q84"/>
    <mergeCell ref="A76:R76"/>
    <mergeCell ref="A77:C77"/>
    <mergeCell ref="A78:C78"/>
    <mergeCell ref="A79:C79"/>
    <mergeCell ref="D77:Q77"/>
    <mergeCell ref="D78:Q78"/>
    <mergeCell ref="D79:Q79"/>
    <mergeCell ref="A68:C68"/>
    <mergeCell ref="A69:C69"/>
  </mergeCells>
  <phoneticPr fontId="1"/>
  <conditionalFormatting sqref="A65">
    <cfRule type="expression" dxfId="93" priority="14">
      <formula>#REF!="複数年度申請"</formula>
    </cfRule>
  </conditionalFormatting>
  <conditionalFormatting sqref="A66">
    <cfRule type="expression" dxfId="92" priority="13">
      <formula>#REF!="複数年度申請"</formula>
    </cfRule>
  </conditionalFormatting>
  <conditionalFormatting sqref="A67">
    <cfRule type="expression" dxfId="91" priority="12">
      <formula>#REF!="複数年度申請"</formula>
    </cfRule>
  </conditionalFormatting>
  <conditionalFormatting sqref="A71">
    <cfRule type="expression" dxfId="90" priority="737">
      <formula>XCV1048571="複数年度申請"</formula>
    </cfRule>
  </conditionalFormatting>
  <conditionalFormatting sqref="A71:A74">
    <cfRule type="expression" dxfId="89" priority="18">
      <formula>#REF!="複数年度申請"</formula>
    </cfRule>
  </conditionalFormatting>
  <conditionalFormatting sqref="A40:C40">
    <cfRule type="expression" dxfId="88" priority="280">
      <formula>$D$40=""</formula>
    </cfRule>
    <cfRule type="expression" dxfId="87" priority="279">
      <formula>$D$8="買取"</formula>
    </cfRule>
  </conditionalFormatting>
  <conditionalFormatting sqref="A43:C48">
    <cfRule type="expression" dxfId="86" priority="234">
      <formula>$D$8="買取"</formula>
    </cfRule>
    <cfRule type="expression" dxfId="85" priority="235">
      <formula>$D$8=""</formula>
    </cfRule>
  </conditionalFormatting>
  <conditionalFormatting sqref="A51:C51">
    <cfRule type="expression" dxfId="84" priority="43">
      <formula>#REF!="複数年度申請"</formula>
    </cfRule>
  </conditionalFormatting>
  <conditionalFormatting sqref="A52:C52">
    <cfRule type="expression" dxfId="83" priority="42">
      <formula>#REF!="複数年度申請"</formula>
    </cfRule>
  </conditionalFormatting>
  <conditionalFormatting sqref="A53:C62">
    <cfRule type="expression" dxfId="82" priority="32">
      <formula>#REF!="複数年度申請"</formula>
    </cfRule>
  </conditionalFormatting>
  <conditionalFormatting sqref="A63:C63">
    <cfRule type="expression" dxfId="81" priority="31">
      <formula>#REF!="複数年度申請"</formula>
    </cfRule>
  </conditionalFormatting>
  <conditionalFormatting sqref="A64:C64">
    <cfRule type="expression" dxfId="80" priority="80">
      <formula>XCV1048570="複数年度申請"</formula>
    </cfRule>
  </conditionalFormatting>
  <conditionalFormatting sqref="A66:C66">
    <cfRule type="expression" dxfId="79" priority="4">
      <formula>OR($D$51="高圧受電設備",$D$51="バッテリー交換式充電設備")</formula>
    </cfRule>
  </conditionalFormatting>
  <conditionalFormatting sqref="A68:C69">
    <cfRule type="expression" dxfId="78" priority="28">
      <formula>#REF!="複数年度申請"</formula>
    </cfRule>
  </conditionalFormatting>
  <conditionalFormatting sqref="A70:C70">
    <cfRule type="expression" dxfId="77" priority="27">
      <formula>#REF!="複数年度申請"</formula>
    </cfRule>
  </conditionalFormatting>
  <conditionalFormatting sqref="A42:O42">
    <cfRule type="expression" dxfId="76" priority="342">
      <formula>D8="買取"</formula>
    </cfRule>
  </conditionalFormatting>
  <conditionalFormatting sqref="D51">
    <cfRule type="expression" dxfId="75" priority="391">
      <formula>$D$51=""</formula>
    </cfRule>
  </conditionalFormatting>
  <conditionalFormatting sqref="D52">
    <cfRule type="expression" dxfId="74" priority="3">
      <formula>$D$52=""</formula>
    </cfRule>
  </conditionalFormatting>
  <conditionalFormatting sqref="D53">
    <cfRule type="expression" dxfId="73" priority="2">
      <formula>$D$53=""</formula>
    </cfRule>
  </conditionalFormatting>
  <conditionalFormatting sqref="D56">
    <cfRule type="expression" dxfId="72" priority="386">
      <formula>$D$56=""</formula>
    </cfRule>
  </conditionalFormatting>
  <conditionalFormatting sqref="D57 R57">
    <cfRule type="expression" dxfId="71" priority="385">
      <formula>$D$57=""</formula>
    </cfRule>
  </conditionalFormatting>
  <conditionalFormatting sqref="D58 R58">
    <cfRule type="expression" dxfId="70" priority="384">
      <formula>$D$58=""</formula>
    </cfRule>
  </conditionalFormatting>
  <conditionalFormatting sqref="D59">
    <cfRule type="expression" dxfId="69" priority="383">
      <formula>$D$59=""</formula>
    </cfRule>
  </conditionalFormatting>
  <conditionalFormatting sqref="D60">
    <cfRule type="expression" dxfId="68" priority="382">
      <formula>$D$60=""</formula>
    </cfRule>
  </conditionalFormatting>
  <conditionalFormatting sqref="D63">
    <cfRule type="expression" dxfId="67" priority="15">
      <formula>XCY1048569="複数年度申請"</formula>
    </cfRule>
  </conditionalFormatting>
  <conditionalFormatting sqref="D70">
    <cfRule type="expression" dxfId="66" priority="735">
      <formula>XCV1048570="複数年度申請"</formula>
    </cfRule>
  </conditionalFormatting>
  <conditionalFormatting sqref="D23:E23">
    <cfRule type="expression" dxfId="65" priority="466">
      <formula>$D$23=""</formula>
    </cfRule>
  </conditionalFormatting>
  <conditionalFormatting sqref="D38:E38">
    <cfRule type="expression" dxfId="64" priority="295">
      <formula>$D$38=""</formula>
    </cfRule>
  </conditionalFormatting>
  <conditionalFormatting sqref="D43:E43">
    <cfRule type="expression" dxfId="63" priority="434">
      <formula>$D$43=""</formula>
    </cfRule>
    <cfRule type="expression" dxfId="62" priority="433">
      <formula>D8="リース"</formula>
    </cfRule>
    <cfRule type="expression" dxfId="61" priority="432">
      <formula>$D$43&lt;&gt;""</formula>
    </cfRule>
  </conditionalFormatting>
  <conditionalFormatting sqref="D32:J32">
    <cfRule type="expression" dxfId="60" priority="456">
      <formula>$D$32=""</formula>
    </cfRule>
  </conditionalFormatting>
  <conditionalFormatting sqref="D37:J37">
    <cfRule type="expression" dxfId="59" priority="450">
      <formula>$D$37=""</formula>
    </cfRule>
  </conditionalFormatting>
  <conditionalFormatting sqref="D8:R8">
    <cfRule type="expression" dxfId="58" priority="320">
      <formula>$D$8=""</formula>
    </cfRule>
  </conditionalFormatting>
  <conditionalFormatting sqref="D9:R9">
    <cfRule type="expression" dxfId="57" priority="471">
      <formula>$D$9=""</formula>
    </cfRule>
  </conditionalFormatting>
  <conditionalFormatting sqref="D11:R11">
    <cfRule type="expression" dxfId="56" priority="469">
      <formula>$D$11=""</formula>
    </cfRule>
  </conditionalFormatting>
  <conditionalFormatting sqref="D12:R12">
    <cfRule type="expression" dxfId="55" priority="332">
      <formula>$D$12=""</formula>
    </cfRule>
  </conditionalFormatting>
  <conditionalFormatting sqref="D14:R14">
    <cfRule type="expression" dxfId="54" priority="323">
      <formula>$D$14=""</formula>
    </cfRule>
  </conditionalFormatting>
  <conditionalFormatting sqref="D14:R15">
    <cfRule type="expression" dxfId="53" priority="8">
      <formula>AND($D$14="無し",$D$15="無し")</formula>
    </cfRule>
  </conditionalFormatting>
  <conditionalFormatting sqref="D15:R15">
    <cfRule type="expression" dxfId="52" priority="9">
      <formula>$D$15=""</formula>
    </cfRule>
  </conditionalFormatting>
  <conditionalFormatting sqref="D24:R24">
    <cfRule type="expression" dxfId="51" priority="464">
      <formula>$D$24=""</formula>
    </cfRule>
  </conditionalFormatting>
  <conditionalFormatting sqref="D25:R25">
    <cfRule type="expression" dxfId="50" priority="463">
      <formula>$D$25=""</formula>
    </cfRule>
  </conditionalFormatting>
  <conditionalFormatting sqref="D26:R26">
    <cfRule type="expression" dxfId="49" priority="462">
      <formula>$D$26=""</formula>
    </cfRule>
  </conditionalFormatting>
  <conditionalFormatting sqref="D27:R27">
    <cfRule type="expression" dxfId="48" priority="461">
      <formula>$D$27=""</formula>
    </cfRule>
  </conditionalFormatting>
  <conditionalFormatting sqref="D28:R28">
    <cfRule type="expression" dxfId="47" priority="460">
      <formula>$D$28=""</formula>
    </cfRule>
  </conditionalFormatting>
  <conditionalFormatting sqref="D29:R29">
    <cfRule type="expression" dxfId="46" priority="459">
      <formula>$D$29=""</formula>
    </cfRule>
  </conditionalFormatting>
  <conditionalFormatting sqref="D30:R30">
    <cfRule type="expression" dxfId="45" priority="458">
      <formula>$D$30=""</formula>
    </cfRule>
  </conditionalFormatting>
  <conditionalFormatting sqref="D31:R31">
    <cfRule type="expression" dxfId="44" priority="457">
      <formula>$D$31=""</formula>
    </cfRule>
  </conditionalFormatting>
  <conditionalFormatting sqref="D33:R33">
    <cfRule type="expression" dxfId="43" priority="454">
      <formula>$D$33=""</formula>
    </cfRule>
  </conditionalFormatting>
  <conditionalFormatting sqref="D34:R34">
    <cfRule type="expression" dxfId="42" priority="453">
      <formula>$D$34=""</formula>
    </cfRule>
  </conditionalFormatting>
  <conditionalFormatting sqref="D35:R35">
    <cfRule type="expression" dxfId="41" priority="452">
      <formula>$D$35=""</formula>
    </cfRule>
  </conditionalFormatting>
  <conditionalFormatting sqref="D36:R36">
    <cfRule type="expression" dxfId="40" priority="451">
      <formula>$D$36=""</formula>
    </cfRule>
  </conditionalFormatting>
  <conditionalFormatting sqref="D39:R39">
    <cfRule type="expression" dxfId="39" priority="293">
      <formula>$D$39=""</formula>
    </cfRule>
  </conditionalFormatting>
  <conditionalFormatting sqref="D40:R40">
    <cfRule type="expression" dxfId="38" priority="283">
      <formula>$D$40=""</formula>
    </cfRule>
    <cfRule type="expression" dxfId="37" priority="282">
      <formula>$D$8="買取"</formula>
    </cfRule>
    <cfRule type="expression" dxfId="36" priority="281">
      <formula>$D$40&lt;&gt;""</formula>
    </cfRule>
  </conditionalFormatting>
  <conditionalFormatting sqref="D44:R44">
    <cfRule type="expression" dxfId="35" priority="418">
      <formula>$D$44&lt;&gt;""</formula>
    </cfRule>
    <cfRule type="expression" dxfId="34" priority="419">
      <formula>D8="リース"</formula>
    </cfRule>
    <cfRule type="expression" dxfId="33" priority="420">
      <formula>$D$44=""</formula>
    </cfRule>
  </conditionalFormatting>
  <conditionalFormatting sqref="D45:R45">
    <cfRule type="expression" dxfId="32" priority="417">
      <formula>$D$45=""</formula>
    </cfRule>
    <cfRule type="expression" dxfId="31" priority="415">
      <formula>$D$45&lt;&gt;""</formula>
    </cfRule>
    <cfRule type="expression" dxfId="30" priority="416">
      <formula>D8="リース"</formula>
    </cfRule>
  </conditionalFormatting>
  <conditionalFormatting sqref="D46:R46">
    <cfRule type="expression" dxfId="29" priority="339">
      <formula>$D$46=""</formula>
    </cfRule>
    <cfRule type="expression" dxfId="28" priority="338">
      <formula>D8="リース"</formula>
    </cfRule>
    <cfRule type="expression" dxfId="27" priority="337">
      <formula>$D$46&lt;&gt;""</formula>
    </cfRule>
  </conditionalFormatting>
  <conditionalFormatting sqref="D47:R47">
    <cfRule type="expression" dxfId="26" priority="336">
      <formula>$D$47=""</formula>
    </cfRule>
    <cfRule type="expression" dxfId="25" priority="335">
      <formula>D8="リース"</formula>
    </cfRule>
    <cfRule type="expression" dxfId="24" priority="334">
      <formula>$D$47&lt;&gt;""</formula>
    </cfRule>
  </conditionalFormatting>
  <conditionalFormatting sqref="D48:R48">
    <cfRule type="expression" dxfId="23" priority="258">
      <formula>$D$48&lt;&gt;""</formula>
    </cfRule>
    <cfRule type="expression" dxfId="22" priority="259">
      <formula>$D$8="リース"</formula>
    </cfRule>
    <cfRule type="expression" dxfId="21" priority="260">
      <formula>$D$48=""</formula>
    </cfRule>
  </conditionalFormatting>
  <conditionalFormatting sqref="D55:R55">
    <cfRule type="expression" dxfId="20" priority="387">
      <formula>$D$55=""</formula>
    </cfRule>
  </conditionalFormatting>
  <conditionalFormatting sqref="D61:R61">
    <cfRule type="expression" dxfId="19" priority="17">
      <formula>$D$61=""</formula>
    </cfRule>
  </conditionalFormatting>
  <conditionalFormatting sqref="D66:R66">
    <cfRule type="expression" dxfId="18" priority="7">
      <formula>OR($D$51="高圧受電設備",$D$51="バッテリー交換式充電設備")</formula>
    </cfRule>
    <cfRule type="expression" dxfId="17" priority="5">
      <formula>AND(OR($D$51="高圧受電設備",$D$51="バッテリー交換式充電設備"),$D$66&lt;&gt;"")</formula>
    </cfRule>
  </conditionalFormatting>
  <conditionalFormatting sqref="D68:R68">
    <cfRule type="expression" dxfId="16" priority="16">
      <formula>$D$68=""</formula>
    </cfRule>
  </conditionalFormatting>
  <conditionalFormatting sqref="G23:J23">
    <cfRule type="expression" dxfId="15" priority="465">
      <formula>$G$23=""</formula>
    </cfRule>
  </conditionalFormatting>
  <conditionalFormatting sqref="G38:J38">
    <cfRule type="expression" dxfId="14" priority="294">
      <formula>$G$38=""</formula>
    </cfRule>
  </conditionalFormatting>
  <conditionalFormatting sqref="G43:J43">
    <cfRule type="expression" dxfId="13" priority="423">
      <formula>$G$43=""</formula>
    </cfRule>
    <cfRule type="expression" dxfId="12" priority="422">
      <formula>D8="リース"</formula>
    </cfRule>
    <cfRule type="expression" dxfId="11" priority="421">
      <formula>$G$43&lt;&gt;""</formula>
    </cfRule>
  </conditionalFormatting>
  <conditionalFormatting sqref="L32:R32">
    <cfRule type="expression" dxfId="10" priority="455">
      <formula>$L$32=""</formula>
    </cfRule>
  </conditionalFormatting>
  <conditionalFormatting sqref="L37:R37">
    <cfRule type="expression" dxfId="9" priority="449">
      <formula>$L$37=""</formula>
    </cfRule>
  </conditionalFormatting>
  <conditionalFormatting sqref="P42:R42">
    <cfRule type="expression" dxfId="8" priority="729">
      <formula>#REF!="買取"</formula>
    </cfRule>
  </conditionalFormatting>
  <conditionalFormatting sqref="X63">
    <cfRule type="expression" dxfId="7" priority="23">
      <formula>#REF!="複数年度申請"</formula>
    </cfRule>
  </conditionalFormatting>
  <conditionalFormatting sqref="AB58">
    <cfRule type="expression" dxfId="6" priority="22">
      <formula>#REF!="複数年度申請"</formula>
    </cfRule>
  </conditionalFormatting>
  <dataValidations count="27">
    <dataValidation type="list" allowBlank="1" showInputMessage="1" showErrorMessage="1" sqref="D8:R8" xr:uid="{8010C54C-F86D-4A90-BD8F-C2A8268C0E4F}">
      <formula1>"買取,リース"</formula1>
    </dataValidation>
    <dataValidation type="textLength" operator="equal" allowBlank="1" showInputMessage="1" showErrorMessage="1" sqref="G23:J23 G43:J43" xr:uid="{25A85460-B9CE-462D-80FB-88EFFA965551}">
      <formula1>4</formula1>
    </dataValidation>
    <dataValidation type="textLength" operator="equal" allowBlank="1" showInputMessage="1" showErrorMessage="1" sqref="D23:E23 D43:E43" xr:uid="{B0538782-FC64-42D3-94D3-1BEE5D8A9853}">
      <formula1>3</formula1>
    </dataValidation>
    <dataValidation imeMode="halfAlpha" allowBlank="1" showInputMessage="1" showErrorMessage="1" promptTitle="電話番号" prompt="半角英数字で入力してください。例）03-1111-1111" sqref="D30:R30 D35:R35" xr:uid="{AA899C72-5C62-4FA1-B317-D5DB1B1EDF9F}"/>
    <dataValidation imeMode="halfAlpha" allowBlank="1" showInputMessage="1" showErrorMessage="1" promptTitle="FAX番号" prompt="半角英数字で入力してください。例）03-1111-1111" sqref="D31:R31 D36:R36" xr:uid="{7A8833E5-F494-4690-AE92-97899805D0D8}"/>
    <dataValidation imeMode="halfAlpha" allowBlank="1" showInputMessage="1" showErrorMessage="1" promptTitle="メールアドレス" prompt="メールアドレスが無い場合は、「＠」右側のセルに「なし」と記入してください。" sqref="D37:J37 L37:R37 L32:R32 D32:J32" xr:uid="{E8AE1C4D-DBC3-4E35-834D-A702F8F02802}"/>
    <dataValidation allowBlank="1" showInputMessage="1" showErrorMessage="1" promptTitle="貴社管理番号" prompt="申請者様側で管理番号等を記入する必要がある場合にはご記入してください。" sqref="D10:R10" xr:uid="{A5434D6E-F0F3-4565-B823-0B0485879E42}"/>
    <dataValidation type="textLength" allowBlank="1" showInputMessage="1" showErrorMessage="1" promptTitle="識別番号" prompt="識別番号発行依頼にて付与された５桁または6桁の数字を入力してください。" sqref="D11:R11" xr:uid="{C0753FC0-EDC9-404C-9679-45596579259D}">
      <formula1>5</formula1>
      <formula2>6</formula2>
    </dataValidation>
    <dataValidation type="list" allowBlank="1" showInputMessage="1" showErrorMessage="1" promptTitle="GXリーグへの表明" prompt="CO2排出量が20万t以上の事業者はプルダウンより該当項目を選択してください。提出が不要の場合は、「添付無し」を選択してください。その場合、様式第１（その９）はPDF化不要となります。" sqref="D48:R48 D40:R40" xr:uid="{EDB3FE05-7F7E-4E98-8422-14E1AB4E0925}">
      <formula1>"(１)GXリーグへの参画,(２)以下の取組,添付無し"</formula1>
    </dataValidation>
    <dataValidation allowBlank="1" showInputMessage="1" showErrorMessage="1" prompt="車両型式が複数ある場合は、様式第１（その７の１）2型式以降の申請シートの交付申請額を合計して入力してください" sqref="D75:Q75" xr:uid="{95EEDB67-24EF-4784-8EBA-BD3F22C00150}"/>
    <dataValidation type="date" allowBlank="1" showInputMessage="1" showErrorMessage="1" errorTitle="補助事業の完了予定年月日" error="完了予定年月日は令和８年１月３０日までです。" promptTitle="補助事業の完了予定年月日" prompt="日付は西暦で入力してください。例)2025年4月1日の場合→2025/4/1と入力してください。" sqref="D12:R12" xr:uid="{89F990C5-B281-4EDF-A44D-41A685941D1E}">
      <formula1>45747</formula1>
      <formula2>46052</formula2>
    </dataValidation>
    <dataValidation type="textLength" operator="equal" allowBlank="1" showInputMessage="1" showErrorMessage="1" promptTitle="補助対象充電設備の申請番号" prompt="同営業所に設置する充電設備の申請番号がありましたら、１つのセルにつき１申請番号ずつ入力ください。※最大で15申請番号入力可能となります。" sqref="D13:R13" xr:uid="{9085BB7E-BC7B-407B-898D-981AFF89691F}">
      <formula1>6</formula1>
    </dataValidation>
    <dataValidation type="list" allowBlank="1" showInputMessage="1" showErrorMessage="1" promptTitle="初年度充電設備の導入予定" prompt="プルダウンより該当する方を選択してください。" sqref="D14:R14" xr:uid="{A258CEC7-4B38-4662-BD9D-C36636698735}">
      <formula1>"有り,無し"</formula1>
    </dataValidation>
    <dataValidation type="list" allowBlank="1" showInputMessage="1" showErrorMessage="1" sqref="D51:R51" xr:uid="{645083E9-7E05-40B2-A56C-0336A00B6ACA}">
      <formula1>$AG$2:$AG$7</formula1>
    </dataValidation>
    <dataValidation type="list" allowBlank="1" showInputMessage="1" showErrorMessage="1" promptTitle="認証登録" prompt="プルダウンより選択してください。" sqref="D56:R56" xr:uid="{251AC8DD-CC01-4FB0-87A4-1A2127436681}">
      <formula1>"有,無,その他証明"</formula1>
    </dataValidation>
    <dataValidation allowBlank="1" showInputMessage="1" showErrorMessage="1" promptTitle="製造番号" prompt="交付申請時に製造番号がわかる場合は入力ください、複数台の場合は1つのセルに１台毎の製造番号を入力し、書ききれない場合は最後のR48のセルに「その他〇台」と入力してください" sqref="D54:R54" xr:uid="{F6B52924-1FDA-4C29-8299-27D090EE1CCB}"/>
    <dataValidation type="list" allowBlank="1" showInputMessage="1" promptTitle="メーカー" prompt="高圧受電設備・バッテリー交換式充電設備の場合は、メーカー名を手入力してください" sqref="D52:R52" xr:uid="{6D6E1AF0-8A4E-4516-83C2-466D4AD56157}">
      <formula1>INDIRECT($D$51)</formula1>
    </dataValidation>
    <dataValidation type="list" allowBlank="1" showInputMessage="1" promptTitle="型式" prompt="高圧受電装置・バッテリー交換式充電設備の場合は、型式を手入力してください" sqref="D53:R53" xr:uid="{CE93645D-B806-4A98-849A-886E836AFA00}">
      <formula1>INDIRECT($D$52)</formula1>
    </dataValidation>
    <dataValidation allowBlank="1" showInputMessage="1" promptTitle="出力電力" prompt="高圧受電装置・バッテリー交換式充電設備の場合は、出力電力を手入力してください" sqref="D55:Q55" xr:uid="{0EA569B5-8311-4089-BBCE-FF07CD08EF84}"/>
    <dataValidation allowBlank="1" showInputMessage="1" showErrorMessage="1" promptTitle="補助金所要額（補助金交付申請額）" prompt="基準額が上限額を超える場合は上限額が所要額となります" sqref="AA58:AD58 A67:C67" xr:uid="{7F6AD449-7138-4987-A7FC-DC57409A500B}"/>
    <dataValidation allowBlank="1" showInputMessage="1" showErrorMessage="1" promptTitle="担当者郵便番号" prompt="申請者住所と異なる場合のみ入力してください。※郵送物等は担当者住所に記載されている宛先に郵送いたします" sqref="D38:E38 G38:J38" xr:uid="{30F8F7D4-9849-4753-A5A3-E698DE61CBC0}"/>
    <dataValidation allowBlank="1" showInputMessage="1" showErrorMessage="1" promptTitle="担当者住所" prompt="申請者住所と異なる場合のみ入力してください。※郵送物等は担当者住所に記載されている宛先に郵送いたします" sqref="D39:R39" xr:uid="{B0BB33AD-4434-4C0F-AF18-E39B990F9ABD}"/>
    <dataValidation type="date" allowBlank="1" showInputMessage="1" showErrorMessage="1" errorTitle="公募期間外" error="令和６年度補正予算の公募受付期間は令和7年３月３１日～令和８年１月３０日となっております。" sqref="D9:R9" xr:uid="{06C8E02F-A6E3-4D93-9BAC-33DFF88A9B1E}">
      <formula1>45747</formula1>
      <formula2>46052</formula2>
    </dataValidation>
    <dataValidation type="list" allowBlank="1" showInputMessage="1" showErrorMessage="1" promptTitle="翌年度充電設備の導入予定" prompt="プルダウンより該当する方を選択してください。" sqref="D15:R15" xr:uid="{1B36B483-CD40-4851-A644-5DEB7DA4E96D}">
      <formula1>"有り,無し"</formula1>
    </dataValidation>
    <dataValidation allowBlank="1" showInputMessage="1" promptTitle="補助金所要額（補助金交付申請額）" prompt="基準額が上限額を超える場合は上限額が所要額となります。高圧受電設備・バッテリ交換式充電設備の場合は手入力してください。" sqref="D66:Q66" xr:uid="{E843001A-2D5E-4EAA-871B-5CE1014DD9EA}"/>
    <dataValidation allowBlank="1" showInputMessage="1" promptTitle="補助金所要額（補助金交付申請額）" prompt="公募要領の「令和６年度補正　充電設備　補助率等」を参照し、上限額となる場合は補助金所要額に上限額を上書き入力してください。1,000円未満は切り捨てで記入してください。" sqref="D72:Q72" xr:uid="{91CE0F90-8E10-4EE0-8CDB-5F6D6A4C9DB4}"/>
    <dataValidation type="custom" allowBlank="1" showInputMessage="1" showErrorMessage="1" errorTitle="入力不可" error="申請充電設備情報が高圧受電設備のときのみ入力が可能となります" promptTitle="補助金交付申請額・充電設備（総計）" prompt="高圧受電設備の場合は、KWで定められた上限額か、上限額より少ないならば「機器」と「工事費」の”交付申請額の和の金額”を入力ください。" sqref="D74:Q74" xr:uid="{C8C89307-04C1-4A6E-83FF-8EE8D98CBB8D}">
      <formula1>D51="高圧受電設備"</formula1>
    </dataValidation>
  </dataValidations>
  <pageMargins left="0.7" right="0.7" top="0.75" bottom="0.75" header="0.3" footer="0.3"/>
  <pageSetup paperSize="9" scale="2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C7E9F-A1E2-40D9-AA44-3FE5C168D9F9}">
  <sheetPr>
    <tabColor rgb="FFFF0000"/>
  </sheetPr>
  <dimension ref="A1:AF82"/>
  <sheetViews>
    <sheetView showGridLines="0" showZeros="0" view="pageBreakPreview" zoomScaleNormal="100" zoomScaleSheetLayoutView="100" workbookViewId="0">
      <selection activeCell="B7" sqref="B7"/>
    </sheetView>
  </sheetViews>
  <sheetFormatPr defaultColWidth="9" defaultRowHeight="12.75"/>
  <cols>
    <col min="1" max="1" width="2.625" style="39" customWidth="1"/>
    <col min="2" max="2" width="4" style="39" customWidth="1"/>
    <col min="3" max="30" width="2.875" style="39" customWidth="1"/>
    <col min="31" max="43" width="2.625" style="39" customWidth="1"/>
    <col min="44" max="16384" width="9" style="39"/>
  </cols>
  <sheetData>
    <row r="1" spans="1:30" ht="12.95" customHeight="1">
      <c r="A1" s="382" t="s">
        <v>163</v>
      </c>
      <c r="B1" s="382"/>
      <c r="C1" s="382"/>
      <c r="D1" s="382"/>
      <c r="E1" s="382"/>
      <c r="F1" s="382"/>
      <c r="G1" s="382"/>
      <c r="H1" s="382"/>
      <c r="I1" s="382"/>
      <c r="W1" s="40"/>
      <c r="X1" s="40"/>
      <c r="Y1" s="40"/>
      <c r="Z1" s="40"/>
      <c r="AA1" s="40"/>
      <c r="AB1" s="40"/>
      <c r="AC1" s="40"/>
      <c r="AD1" s="40"/>
    </row>
    <row r="2" spans="1:30" ht="12.95" customHeight="1">
      <c r="A2" s="382"/>
      <c r="B2" s="382"/>
      <c r="C2" s="382"/>
      <c r="D2" s="382"/>
      <c r="E2" s="382"/>
      <c r="F2" s="382"/>
      <c r="G2" s="382"/>
      <c r="H2" s="382"/>
      <c r="I2" s="382"/>
      <c r="N2" s="41"/>
      <c r="O2" s="371" t="s">
        <v>56</v>
      </c>
      <c r="P2" s="371"/>
      <c r="T2" s="384" t="s">
        <v>19</v>
      </c>
      <c r="U2" s="384"/>
      <c r="V2" s="384"/>
      <c r="W2" s="383">
        <f>データシート!D11</f>
        <v>0</v>
      </c>
      <c r="X2" s="383"/>
      <c r="Y2" s="383"/>
      <c r="Z2" s="383"/>
      <c r="AA2" s="383"/>
      <c r="AB2" s="383"/>
      <c r="AC2" s="383"/>
      <c r="AD2" s="383"/>
    </row>
    <row r="3" spans="1:30" ht="12.95" customHeight="1">
      <c r="A3" s="4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row>
    <row r="4" spans="1:30" ht="12.95" customHeight="1">
      <c r="T4" s="385" t="str">
        <f>"第 "&amp;データシート!D10&amp;" 号"</f>
        <v>第  号</v>
      </c>
      <c r="U4" s="385"/>
      <c r="V4" s="385"/>
      <c r="W4" s="385"/>
      <c r="X4" s="385"/>
      <c r="Y4" s="385"/>
      <c r="Z4" s="385"/>
      <c r="AA4" s="385"/>
      <c r="AB4" s="385"/>
      <c r="AC4" s="385"/>
    </row>
    <row r="5" spans="1:30" ht="12.95" customHeight="1">
      <c r="A5" s="39" t="s">
        <v>20</v>
      </c>
      <c r="W5" s="372">
        <f>データシート!D9</f>
        <v>0</v>
      </c>
      <c r="X5" s="372"/>
      <c r="Y5" s="372"/>
      <c r="Z5" s="372"/>
      <c r="AA5" s="372"/>
      <c r="AB5" s="372"/>
      <c r="AC5" s="372"/>
      <c r="AD5" s="372"/>
    </row>
    <row r="6" spans="1:30" ht="12.95" customHeight="1">
      <c r="A6" s="39" t="s">
        <v>21</v>
      </c>
      <c r="B6" s="39" t="s">
        <v>283</v>
      </c>
    </row>
    <row r="7" spans="1:30" ht="12.95" customHeight="1"/>
    <row r="8" spans="1:30" ht="19.5" customHeight="1">
      <c r="L8" s="39" t="s">
        <v>81</v>
      </c>
      <c r="P8" s="41" t="s">
        <v>69</v>
      </c>
      <c r="Q8" s="42"/>
      <c r="R8" s="42"/>
      <c r="S8" s="373" t="str">
        <f>データシート!D23&amp;"-"&amp;データシート!G23&amp;"  "&amp;データシート!D24</f>
        <v xml:space="preserve">-  </v>
      </c>
      <c r="T8" s="373"/>
      <c r="U8" s="373"/>
      <c r="V8" s="373"/>
      <c r="W8" s="373"/>
      <c r="X8" s="373"/>
      <c r="Y8" s="373"/>
      <c r="Z8" s="373"/>
      <c r="AA8" s="373"/>
      <c r="AB8" s="373"/>
      <c r="AC8" s="373"/>
      <c r="AD8" s="373"/>
    </row>
    <row r="9" spans="1:30" ht="15.75" customHeight="1">
      <c r="P9" s="39" t="s">
        <v>22</v>
      </c>
      <c r="U9" s="377">
        <f>データシート!D25</f>
        <v>0</v>
      </c>
      <c r="V9" s="377"/>
      <c r="W9" s="377"/>
      <c r="X9" s="377"/>
      <c r="Y9" s="377"/>
      <c r="Z9" s="377"/>
      <c r="AA9" s="377"/>
      <c r="AB9" s="377"/>
      <c r="AC9" s="377"/>
      <c r="AD9" s="377"/>
    </row>
    <row r="10" spans="1:30" ht="19.5" customHeight="1">
      <c r="P10" s="39" t="s">
        <v>23</v>
      </c>
      <c r="V10" s="377" t="str">
        <f>データシート!D26&amp;"  "&amp;データシート!D27</f>
        <v xml:space="preserve">  </v>
      </c>
      <c r="W10" s="377"/>
      <c r="X10" s="377"/>
      <c r="Y10" s="377"/>
      <c r="Z10" s="377"/>
      <c r="AA10" s="377"/>
      <c r="AB10" s="377"/>
      <c r="AD10" s="30" t="s">
        <v>27</v>
      </c>
    </row>
    <row r="11" spans="1:30" ht="12.95" customHeight="1">
      <c r="P11" s="5" t="s">
        <v>24</v>
      </c>
    </row>
    <row r="12" spans="1:30" ht="12.95" customHeight="1">
      <c r="O12" s="31" t="s">
        <v>79</v>
      </c>
      <c r="V12" s="377">
        <f>IF(データシート!D8="買取","",データシート!D45)</f>
        <v>0</v>
      </c>
      <c r="W12" s="377"/>
      <c r="X12" s="377"/>
      <c r="Y12" s="377"/>
      <c r="Z12" s="377"/>
      <c r="AA12" s="377"/>
      <c r="AB12" s="377"/>
      <c r="AC12" s="42"/>
      <c r="AD12" s="43" t="s">
        <v>82</v>
      </c>
    </row>
    <row r="13" spans="1:30" ht="12.95" customHeight="1"/>
    <row r="14" spans="1:30" ht="12.95" customHeight="1">
      <c r="A14" s="371" t="s">
        <v>80</v>
      </c>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row>
    <row r="15" spans="1:30" ht="12.95" customHeight="1">
      <c r="A15" s="371" t="s">
        <v>100</v>
      </c>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row>
    <row r="16" spans="1:30" ht="12.95" customHeight="1">
      <c r="A16" s="371" t="s">
        <v>164</v>
      </c>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row>
    <row r="17" spans="1:30" ht="12.95" customHeight="1"/>
    <row r="18" spans="1:30" ht="12.95" customHeight="1">
      <c r="B18" s="369" t="s">
        <v>165</v>
      </c>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41"/>
    </row>
    <row r="19" spans="1:30" ht="12.95" customHeight="1">
      <c r="B19" s="369"/>
      <c r="C19" s="369"/>
      <c r="D19" s="369"/>
      <c r="E19" s="369"/>
      <c r="F19" s="369"/>
      <c r="G19" s="369"/>
      <c r="H19" s="369"/>
      <c r="I19" s="369"/>
      <c r="J19" s="369"/>
      <c r="K19" s="369"/>
      <c r="L19" s="369"/>
      <c r="M19" s="369"/>
      <c r="N19" s="369"/>
      <c r="O19" s="369"/>
      <c r="P19" s="369"/>
      <c r="Q19" s="369"/>
      <c r="R19" s="369"/>
      <c r="S19" s="369"/>
      <c r="T19" s="369"/>
      <c r="U19" s="369"/>
      <c r="V19" s="369"/>
      <c r="W19" s="369"/>
      <c r="X19" s="369"/>
      <c r="Y19" s="369"/>
      <c r="Z19" s="369"/>
      <c r="AA19" s="369"/>
      <c r="AB19" s="369"/>
      <c r="AC19" s="369"/>
      <c r="AD19" s="41"/>
    </row>
    <row r="20" spans="1:30" ht="12.95" customHeight="1">
      <c r="B20" s="369"/>
      <c r="C20" s="369"/>
      <c r="D20" s="369"/>
      <c r="E20" s="369"/>
      <c r="F20" s="369"/>
      <c r="G20" s="369"/>
      <c r="H20" s="369"/>
      <c r="I20" s="369"/>
      <c r="J20" s="369"/>
      <c r="K20" s="369"/>
      <c r="L20" s="369"/>
      <c r="M20" s="369"/>
      <c r="N20" s="369"/>
      <c r="O20" s="369"/>
      <c r="P20" s="369"/>
      <c r="Q20" s="369"/>
      <c r="R20" s="369"/>
      <c r="S20" s="369"/>
      <c r="T20" s="369"/>
      <c r="U20" s="369"/>
      <c r="V20" s="369"/>
      <c r="W20" s="369"/>
      <c r="X20" s="369"/>
      <c r="Y20" s="369"/>
      <c r="Z20" s="369"/>
      <c r="AA20" s="369"/>
      <c r="AB20" s="369"/>
      <c r="AC20" s="369"/>
      <c r="AD20" s="41"/>
    </row>
    <row r="21" spans="1:30" ht="12.95" customHeight="1">
      <c r="B21" s="369"/>
      <c r="C21" s="369"/>
      <c r="D21" s="369"/>
      <c r="E21" s="369"/>
      <c r="F21" s="369"/>
      <c r="G21" s="369"/>
      <c r="H21" s="369"/>
      <c r="I21" s="369"/>
      <c r="J21" s="369"/>
      <c r="K21" s="369"/>
      <c r="L21" s="369"/>
      <c r="M21" s="369"/>
      <c r="N21" s="369"/>
      <c r="O21" s="369"/>
      <c r="P21" s="369"/>
      <c r="Q21" s="369"/>
      <c r="R21" s="369"/>
      <c r="S21" s="369"/>
      <c r="T21" s="369"/>
      <c r="U21" s="369"/>
      <c r="V21" s="369"/>
      <c r="W21" s="369"/>
      <c r="X21" s="369"/>
      <c r="Y21" s="369"/>
      <c r="Z21" s="369"/>
      <c r="AA21" s="369"/>
      <c r="AB21" s="369"/>
      <c r="AC21" s="369"/>
      <c r="AD21" s="41"/>
    </row>
    <row r="22" spans="1:30" ht="12.95" customHeight="1">
      <c r="B22" s="369"/>
      <c r="C22" s="369"/>
      <c r="D22" s="369"/>
      <c r="E22" s="369"/>
      <c r="F22" s="369"/>
      <c r="G22" s="369"/>
      <c r="H22" s="369"/>
      <c r="I22" s="369"/>
      <c r="J22" s="369"/>
      <c r="K22" s="369"/>
      <c r="L22" s="369"/>
      <c r="M22" s="369"/>
      <c r="N22" s="369"/>
      <c r="O22" s="369"/>
      <c r="P22" s="369"/>
      <c r="Q22" s="369"/>
      <c r="R22" s="369"/>
      <c r="S22" s="369"/>
      <c r="T22" s="369"/>
      <c r="U22" s="369"/>
      <c r="V22" s="369"/>
      <c r="W22" s="369"/>
      <c r="X22" s="369"/>
      <c r="Y22" s="369"/>
      <c r="Z22" s="369"/>
      <c r="AA22" s="369"/>
      <c r="AB22" s="369"/>
      <c r="AC22" s="369"/>
      <c r="AD22" s="41"/>
    </row>
    <row r="23" spans="1:30" ht="12.95" customHeight="1">
      <c r="B23" s="369"/>
      <c r="C23" s="369"/>
      <c r="D23" s="369"/>
      <c r="E23" s="369"/>
      <c r="F23" s="369"/>
      <c r="G23" s="369"/>
      <c r="H23" s="369"/>
      <c r="I23" s="369"/>
      <c r="J23" s="369"/>
      <c r="K23" s="369"/>
      <c r="L23" s="369"/>
      <c r="M23" s="369"/>
      <c r="N23" s="369"/>
      <c r="O23" s="369"/>
      <c r="P23" s="369"/>
      <c r="Q23" s="369"/>
      <c r="R23" s="369"/>
      <c r="S23" s="369"/>
      <c r="T23" s="369"/>
      <c r="U23" s="369"/>
      <c r="V23" s="369"/>
      <c r="W23" s="369"/>
      <c r="X23" s="369"/>
      <c r="Y23" s="369"/>
      <c r="Z23" s="369"/>
      <c r="AA23" s="369"/>
      <c r="AB23" s="369"/>
      <c r="AC23" s="369"/>
      <c r="AD23" s="41"/>
    </row>
    <row r="24" spans="1:30" ht="12.95" customHeight="1"/>
    <row r="25" spans="1:30" ht="15.75" customHeight="1">
      <c r="A25" s="371" t="s">
        <v>26</v>
      </c>
      <c r="B25" s="371"/>
      <c r="C25" s="371"/>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row>
    <row r="26" spans="1:30" ht="33.75" customHeight="1">
      <c r="B26" s="44" t="s">
        <v>61</v>
      </c>
      <c r="C26" s="369" t="s">
        <v>226</v>
      </c>
      <c r="D26" s="369"/>
      <c r="E26" s="369"/>
      <c r="F26" s="369"/>
      <c r="G26" s="369"/>
      <c r="H26" s="369"/>
      <c r="I26" s="369"/>
      <c r="J26" s="369"/>
      <c r="K26" s="369"/>
      <c r="L26" s="369"/>
      <c r="M26" s="369"/>
      <c r="N26" s="369"/>
      <c r="O26" s="369"/>
      <c r="P26" s="369"/>
      <c r="Q26" s="369"/>
      <c r="R26" s="369"/>
      <c r="S26" s="369"/>
      <c r="T26" s="369"/>
      <c r="U26" s="369"/>
      <c r="V26" s="369"/>
      <c r="W26" s="369"/>
      <c r="X26" s="369"/>
      <c r="Y26" s="369"/>
      <c r="Z26" s="369"/>
      <c r="AA26" s="369"/>
      <c r="AB26" s="369"/>
      <c r="AC26" s="369"/>
    </row>
    <row r="27" spans="1:30" ht="15.75" customHeight="1">
      <c r="B27" s="44" t="s">
        <v>62</v>
      </c>
      <c r="C27" s="39" t="s">
        <v>229</v>
      </c>
      <c r="L27" s="45"/>
      <c r="M27" s="45"/>
      <c r="N27" s="45"/>
      <c r="O27" s="374" t="s">
        <v>187</v>
      </c>
      <c r="P27" s="374"/>
      <c r="Q27" s="374"/>
      <c r="R27" s="374"/>
      <c r="S27" s="374"/>
      <c r="T27" s="374"/>
      <c r="U27" s="374"/>
      <c r="V27" s="374"/>
      <c r="W27" s="374"/>
      <c r="X27" s="374"/>
      <c r="Y27" s="374"/>
      <c r="Z27" s="374"/>
      <c r="AA27" s="374"/>
      <c r="AB27" s="374"/>
      <c r="AC27" s="374"/>
    </row>
    <row r="28" spans="1:30" ht="15.75" customHeight="1">
      <c r="B28" s="44" t="s">
        <v>63</v>
      </c>
      <c r="C28" s="39" t="s">
        <v>227</v>
      </c>
      <c r="K28" s="39" t="s">
        <v>83</v>
      </c>
      <c r="L28" s="374">
        <f>データシート!D79</f>
        <v>0</v>
      </c>
      <c r="M28" s="374"/>
      <c r="N28" s="374"/>
      <c r="O28" s="374"/>
      <c r="P28" s="374"/>
      <c r="Q28" s="374"/>
      <c r="R28" s="374"/>
      <c r="S28" s="374"/>
      <c r="T28" s="374"/>
      <c r="U28" s="374"/>
      <c r="V28" s="45" t="s">
        <v>228</v>
      </c>
      <c r="W28" s="111"/>
      <c r="X28" s="111"/>
      <c r="Y28" s="111"/>
      <c r="Z28" s="111"/>
      <c r="AA28" s="111"/>
      <c r="AB28" s="111"/>
      <c r="AC28" s="111"/>
    </row>
    <row r="29" spans="1:30" ht="15.75" customHeight="1">
      <c r="B29" s="44" t="s">
        <v>64</v>
      </c>
      <c r="C29" s="39" t="s">
        <v>230</v>
      </c>
      <c r="K29" s="39" t="s">
        <v>83</v>
      </c>
      <c r="L29" s="370" t="e">
        <f>データシート!D84</f>
        <v>#VALUE!</v>
      </c>
      <c r="M29" s="371"/>
      <c r="N29" s="371"/>
      <c r="O29" s="371"/>
      <c r="P29" s="371"/>
      <c r="Q29" s="371"/>
      <c r="R29" s="371"/>
      <c r="S29" s="371"/>
      <c r="T29" s="371"/>
      <c r="U29" s="371"/>
      <c r="V29" s="46" t="s">
        <v>84</v>
      </c>
      <c r="X29" s="46"/>
      <c r="Y29" s="46"/>
      <c r="Z29" s="46"/>
    </row>
    <row r="30" spans="1:30" ht="15.75" customHeight="1">
      <c r="B30" s="44" t="s">
        <v>65</v>
      </c>
      <c r="C30" s="39" t="s">
        <v>85</v>
      </c>
      <c r="M30" s="42"/>
      <c r="N30" s="42"/>
      <c r="O30" s="42"/>
      <c r="P30" s="42"/>
      <c r="Q30" s="372">
        <f>データシート!D12</f>
        <v>0</v>
      </c>
      <c r="R30" s="372"/>
      <c r="S30" s="372"/>
      <c r="T30" s="372"/>
      <c r="U30" s="372"/>
      <c r="V30" s="372"/>
      <c r="W30" s="372"/>
      <c r="X30" s="372"/>
      <c r="Y30" s="372"/>
      <c r="Z30" s="372"/>
      <c r="AA30" s="372"/>
      <c r="AB30" s="42"/>
      <c r="AC30" s="42"/>
      <c r="AD30" s="42"/>
    </row>
    <row r="31" spans="1:30" ht="15.75" customHeight="1">
      <c r="B31" s="44" t="s">
        <v>66</v>
      </c>
      <c r="C31" s="39" t="s">
        <v>231</v>
      </c>
      <c r="Q31" s="372"/>
      <c r="R31" s="372"/>
      <c r="S31" s="372"/>
      <c r="T31" s="372"/>
      <c r="U31" s="372"/>
      <c r="V31" s="372"/>
      <c r="W31" s="39" t="s">
        <v>160</v>
      </c>
      <c r="X31" s="372"/>
      <c r="Y31" s="372"/>
      <c r="Z31" s="372"/>
      <c r="AA31" s="372"/>
      <c r="AB31" s="372"/>
      <c r="AC31" s="372"/>
    </row>
    <row r="32" spans="1:30" ht="15.75" customHeight="1">
      <c r="B32" s="44" t="s">
        <v>67</v>
      </c>
      <c r="C32" s="39" t="s">
        <v>168</v>
      </c>
      <c r="L32" s="373" t="str">
        <f>"（ "&amp;データシート!D13&amp;" "&amp;データシート!E13&amp;" "&amp;データシート!F13&amp;" "&amp;データシート!G13&amp;" "&amp;データシート!H13&amp;" "&amp;データシート!I13&amp;" "&amp;データシート!J13&amp;" "&amp;データシート!K13&amp;" "&amp;データシート!L13&amp;" "&amp;データシート!M13&amp;" "&amp;データシート!N13&amp;" "&amp;データシート!O13&amp;" "&amp;データシート!P13&amp;" "&amp;データシート!Q13&amp;" "&amp;データシート!R13&amp;" ）"</f>
        <v>（                ）</v>
      </c>
      <c r="M32" s="373"/>
      <c r="N32" s="373"/>
      <c r="O32" s="373"/>
      <c r="P32" s="373"/>
      <c r="Q32" s="373"/>
      <c r="R32" s="373"/>
      <c r="S32" s="373"/>
      <c r="T32" s="373"/>
      <c r="U32" s="373"/>
      <c r="V32" s="373"/>
      <c r="W32" s="373"/>
      <c r="X32" s="373"/>
      <c r="Y32" s="373"/>
      <c r="Z32" s="373"/>
      <c r="AA32" s="373"/>
      <c r="AB32" s="373"/>
      <c r="AC32" s="373"/>
    </row>
    <row r="33" spans="1:30" ht="15.75" customHeight="1" thickBot="1">
      <c r="B33" s="44" t="s">
        <v>68</v>
      </c>
      <c r="C33" s="39" t="s">
        <v>166</v>
      </c>
    </row>
    <row r="34" spans="1:30" ht="12.95" customHeight="1">
      <c r="A34" s="40" t="str">
        <f>IFERROR(データシート!#REF!,"")</f>
        <v/>
      </c>
      <c r="B34" s="367" t="str">
        <f>IF(データシート!D14="有り","〇","")</f>
        <v/>
      </c>
      <c r="C34" s="360"/>
      <c r="D34" s="360" t="s">
        <v>86</v>
      </c>
      <c r="E34" s="360"/>
      <c r="F34" s="360"/>
      <c r="G34" s="360"/>
      <c r="H34" s="360"/>
      <c r="I34" s="360"/>
      <c r="J34" s="360"/>
      <c r="K34" s="360"/>
      <c r="L34" s="360"/>
      <c r="M34" s="360"/>
      <c r="N34" s="360"/>
      <c r="O34" s="361"/>
      <c r="P34" s="367" t="str">
        <f>IF(データシート!D14="無し","〇","")</f>
        <v/>
      </c>
      <c r="Q34" s="360"/>
      <c r="R34" s="360" t="s">
        <v>87</v>
      </c>
      <c r="S34" s="360"/>
      <c r="T34" s="360"/>
      <c r="U34" s="360"/>
      <c r="V34" s="360"/>
      <c r="W34" s="360"/>
      <c r="X34" s="360"/>
      <c r="Y34" s="360"/>
      <c r="Z34" s="360"/>
      <c r="AA34" s="360"/>
      <c r="AB34" s="360"/>
      <c r="AC34" s="361"/>
      <c r="AD34" s="40"/>
    </row>
    <row r="35" spans="1:30" ht="12.95" customHeight="1" thickBot="1">
      <c r="A35" s="40"/>
      <c r="B35" s="368"/>
      <c r="C35" s="362"/>
      <c r="D35" s="362"/>
      <c r="E35" s="362"/>
      <c r="F35" s="362"/>
      <c r="G35" s="362"/>
      <c r="H35" s="362"/>
      <c r="I35" s="362"/>
      <c r="J35" s="362"/>
      <c r="K35" s="362"/>
      <c r="L35" s="362"/>
      <c r="M35" s="362"/>
      <c r="N35" s="362"/>
      <c r="O35" s="363"/>
      <c r="P35" s="368"/>
      <c r="Q35" s="362"/>
      <c r="R35" s="362"/>
      <c r="S35" s="362"/>
      <c r="T35" s="362"/>
      <c r="U35" s="362"/>
      <c r="V35" s="362"/>
      <c r="W35" s="362"/>
      <c r="X35" s="362"/>
      <c r="Y35" s="362"/>
      <c r="Z35" s="362"/>
      <c r="AA35" s="362"/>
      <c r="AB35" s="362"/>
      <c r="AC35" s="363"/>
      <c r="AD35" s="40"/>
    </row>
    <row r="36" spans="1:30" ht="16.5" customHeight="1" thickBot="1">
      <c r="A36" s="40"/>
      <c r="B36" s="44" t="s">
        <v>70</v>
      </c>
      <c r="C36" s="39" t="s">
        <v>167</v>
      </c>
      <c r="AD36" s="40"/>
    </row>
    <row r="37" spans="1:30" ht="12.95" customHeight="1">
      <c r="A37" s="40"/>
      <c r="B37" s="367" t="str">
        <f>IF(データシート!D15="有り","〇","")</f>
        <v/>
      </c>
      <c r="C37" s="360"/>
      <c r="D37" s="360" t="s">
        <v>86</v>
      </c>
      <c r="E37" s="360"/>
      <c r="F37" s="360"/>
      <c r="G37" s="360"/>
      <c r="H37" s="360"/>
      <c r="I37" s="360"/>
      <c r="J37" s="360"/>
      <c r="K37" s="360"/>
      <c r="L37" s="360"/>
      <c r="M37" s="360"/>
      <c r="N37" s="360"/>
      <c r="O37" s="361"/>
      <c r="P37" s="367" t="str">
        <f>IF(データシート!D15="無し","〇","")</f>
        <v/>
      </c>
      <c r="Q37" s="360"/>
      <c r="R37" s="360" t="s">
        <v>87</v>
      </c>
      <c r="S37" s="360"/>
      <c r="T37" s="360"/>
      <c r="U37" s="360"/>
      <c r="V37" s="360"/>
      <c r="W37" s="360"/>
      <c r="X37" s="360"/>
      <c r="Y37" s="360"/>
      <c r="Z37" s="360"/>
      <c r="AA37" s="360"/>
      <c r="AB37" s="360"/>
      <c r="AC37" s="361"/>
      <c r="AD37" s="40"/>
    </row>
    <row r="38" spans="1:30" ht="12.95" customHeight="1" thickBot="1">
      <c r="A38" s="40"/>
      <c r="B38" s="368"/>
      <c r="C38" s="362"/>
      <c r="D38" s="362"/>
      <c r="E38" s="362"/>
      <c r="F38" s="362"/>
      <c r="G38" s="362"/>
      <c r="H38" s="362"/>
      <c r="I38" s="362"/>
      <c r="J38" s="362"/>
      <c r="K38" s="362"/>
      <c r="L38" s="362"/>
      <c r="M38" s="362"/>
      <c r="N38" s="362"/>
      <c r="O38" s="363"/>
      <c r="P38" s="368"/>
      <c r="Q38" s="362"/>
      <c r="R38" s="362"/>
      <c r="S38" s="362"/>
      <c r="T38" s="362"/>
      <c r="U38" s="362"/>
      <c r="V38" s="362"/>
      <c r="W38" s="362"/>
      <c r="X38" s="362"/>
      <c r="Y38" s="362"/>
      <c r="Z38" s="362"/>
      <c r="AA38" s="362"/>
      <c r="AB38" s="362"/>
      <c r="AC38" s="363"/>
      <c r="AD38" s="40"/>
    </row>
    <row r="39" spans="1:30" ht="15.75" customHeight="1">
      <c r="B39" s="44" t="s">
        <v>71</v>
      </c>
      <c r="C39" s="39" t="s">
        <v>88</v>
      </c>
    </row>
    <row r="40" spans="1:30" ht="12.95" customHeight="1">
      <c r="A40" s="40" t="str">
        <f>IFERROR(データシート!#REF!,"")</f>
        <v/>
      </c>
      <c r="B40" s="364" t="s">
        <v>89</v>
      </c>
      <c r="C40" s="365"/>
      <c r="D40" s="365"/>
      <c r="E40" s="355" t="s">
        <v>90</v>
      </c>
      <c r="F40" s="348"/>
      <c r="G40" s="348"/>
      <c r="H40" s="348"/>
      <c r="I40" s="348"/>
      <c r="J40" s="348"/>
      <c r="K40" s="348"/>
      <c r="L40" s="348"/>
      <c r="M40" s="349" t="str">
        <f>データシート!D28&amp;" "&amp;データシート!D29</f>
        <v xml:space="preserve"> </v>
      </c>
      <c r="N40" s="350"/>
      <c r="O40" s="350"/>
      <c r="P40" s="350"/>
      <c r="Q40" s="350"/>
      <c r="R40" s="350"/>
      <c r="S40" s="350"/>
      <c r="T40" s="350"/>
      <c r="U40" s="350"/>
      <c r="V40" s="350"/>
      <c r="W40" s="350"/>
      <c r="X40" s="350"/>
      <c r="Y40" s="350"/>
      <c r="Z40" s="350"/>
      <c r="AA40" s="350"/>
      <c r="AB40" s="350"/>
      <c r="AC40" s="350"/>
      <c r="AD40" s="40"/>
    </row>
    <row r="41" spans="1:30" ht="12.95" customHeight="1">
      <c r="A41" s="40"/>
      <c r="B41" s="365"/>
      <c r="C41" s="365"/>
      <c r="D41" s="365"/>
      <c r="E41" s="366" t="s">
        <v>91</v>
      </c>
      <c r="F41" s="351"/>
      <c r="G41" s="351"/>
      <c r="H41" s="352">
        <f>データシート!D30</f>
        <v>0</v>
      </c>
      <c r="I41" s="353"/>
      <c r="J41" s="353"/>
      <c r="K41" s="353"/>
      <c r="L41" s="353"/>
      <c r="M41" s="353"/>
      <c r="N41" s="353"/>
      <c r="O41" s="353"/>
      <c r="P41" s="354"/>
      <c r="Q41" s="355" t="s">
        <v>92</v>
      </c>
      <c r="R41" s="348"/>
      <c r="S41" s="348"/>
      <c r="T41" s="352">
        <f>データシート!D31</f>
        <v>0</v>
      </c>
      <c r="U41" s="353"/>
      <c r="V41" s="353"/>
      <c r="W41" s="353"/>
      <c r="X41" s="353"/>
      <c r="Y41" s="353"/>
      <c r="Z41" s="353"/>
      <c r="AA41" s="353"/>
      <c r="AB41" s="353"/>
      <c r="AC41" s="354"/>
      <c r="AD41" s="40"/>
    </row>
    <row r="42" spans="1:30" ht="12.95" customHeight="1">
      <c r="B42" s="365"/>
      <c r="C42" s="365"/>
      <c r="D42" s="365"/>
      <c r="E42" s="366" t="s">
        <v>93</v>
      </c>
      <c r="F42" s="351"/>
      <c r="G42" s="351"/>
      <c r="H42" s="351"/>
      <c r="I42" s="356">
        <f>データシート!D32</f>
        <v>0</v>
      </c>
      <c r="J42" s="356"/>
      <c r="K42" s="356"/>
      <c r="L42" s="356"/>
      <c r="M42" s="356"/>
      <c r="N42" s="356"/>
      <c r="O42" s="356"/>
      <c r="P42" s="356"/>
      <c r="Q42" s="356"/>
      <c r="R42" s="356"/>
      <c r="S42" s="47" t="s">
        <v>94</v>
      </c>
      <c r="T42" s="356">
        <f>データシート!L32</f>
        <v>0</v>
      </c>
      <c r="U42" s="356"/>
      <c r="V42" s="356"/>
      <c r="W42" s="356"/>
      <c r="X42" s="356"/>
      <c r="Y42" s="356"/>
      <c r="Z42" s="356"/>
      <c r="AA42" s="356"/>
      <c r="AB42" s="356"/>
      <c r="AC42" s="357"/>
    </row>
    <row r="43" spans="1:30" ht="12.95" customHeight="1">
      <c r="B43" s="339" t="s">
        <v>95</v>
      </c>
      <c r="C43" s="340"/>
      <c r="D43" s="341"/>
      <c r="E43" s="348" t="s">
        <v>161</v>
      </c>
      <c r="F43" s="348"/>
      <c r="G43" s="348"/>
      <c r="H43" s="348"/>
      <c r="I43" s="348"/>
      <c r="J43" s="348"/>
      <c r="K43" s="348"/>
      <c r="L43" s="348"/>
      <c r="M43" s="349" t="str">
        <f>データシート!D33&amp;" "&amp;データシート!D34</f>
        <v xml:space="preserve"> </v>
      </c>
      <c r="N43" s="350"/>
      <c r="O43" s="350"/>
      <c r="P43" s="350"/>
      <c r="Q43" s="350"/>
      <c r="R43" s="350"/>
      <c r="S43" s="350"/>
      <c r="T43" s="350"/>
      <c r="U43" s="350"/>
      <c r="V43" s="350"/>
      <c r="W43" s="350"/>
      <c r="X43" s="350"/>
      <c r="Y43" s="350"/>
      <c r="Z43" s="350"/>
      <c r="AA43" s="350"/>
      <c r="AB43" s="350"/>
      <c r="AC43" s="350"/>
    </row>
    <row r="44" spans="1:30" ht="12.95" customHeight="1">
      <c r="B44" s="342"/>
      <c r="C44" s="343"/>
      <c r="D44" s="344"/>
      <c r="E44" s="3" t="s">
        <v>96</v>
      </c>
      <c r="G44" s="358" t="str">
        <f>データシート!D38&amp;"-"&amp;データシート!G38&amp;"  "&amp;データシート!D39</f>
        <v xml:space="preserve">-  </v>
      </c>
      <c r="H44" s="358"/>
      <c r="I44" s="358"/>
      <c r="J44" s="358"/>
      <c r="K44" s="358"/>
      <c r="L44" s="358"/>
      <c r="M44" s="358"/>
      <c r="N44" s="358"/>
      <c r="O44" s="358"/>
      <c r="P44" s="358"/>
      <c r="Q44" s="358"/>
      <c r="R44" s="358"/>
      <c r="S44" s="358"/>
      <c r="T44" s="358"/>
      <c r="U44" s="358"/>
      <c r="V44" s="358"/>
      <c r="W44" s="358"/>
      <c r="X44" s="358"/>
      <c r="Y44" s="358"/>
      <c r="Z44" s="358"/>
      <c r="AA44" s="358"/>
      <c r="AB44" s="358"/>
      <c r="AC44" s="359"/>
    </row>
    <row r="45" spans="1:30" ht="12.95" customHeight="1">
      <c r="B45" s="342"/>
      <c r="C45" s="343"/>
      <c r="D45" s="344"/>
      <c r="E45" s="351" t="s">
        <v>91</v>
      </c>
      <c r="F45" s="351"/>
      <c r="G45" s="351"/>
      <c r="H45" s="352">
        <f>データシート!D35</f>
        <v>0</v>
      </c>
      <c r="I45" s="353"/>
      <c r="J45" s="353"/>
      <c r="K45" s="353"/>
      <c r="L45" s="353"/>
      <c r="M45" s="353"/>
      <c r="N45" s="353"/>
      <c r="O45" s="353"/>
      <c r="P45" s="354"/>
      <c r="Q45" s="355" t="s">
        <v>92</v>
      </c>
      <c r="R45" s="348"/>
      <c r="S45" s="348"/>
      <c r="T45" s="352">
        <f>データシート!D36</f>
        <v>0</v>
      </c>
      <c r="U45" s="353"/>
      <c r="V45" s="353"/>
      <c r="W45" s="353"/>
      <c r="X45" s="353"/>
      <c r="Y45" s="353"/>
      <c r="Z45" s="353"/>
      <c r="AA45" s="353"/>
      <c r="AB45" s="353"/>
      <c r="AC45" s="354"/>
    </row>
    <row r="46" spans="1:30" ht="12.95" customHeight="1">
      <c r="B46" s="345"/>
      <c r="C46" s="346"/>
      <c r="D46" s="347"/>
      <c r="E46" s="351" t="s">
        <v>93</v>
      </c>
      <c r="F46" s="351"/>
      <c r="G46" s="351"/>
      <c r="H46" s="351"/>
      <c r="I46" s="356">
        <f>データシート!D37</f>
        <v>0</v>
      </c>
      <c r="J46" s="356"/>
      <c r="K46" s="356"/>
      <c r="L46" s="356"/>
      <c r="M46" s="356"/>
      <c r="N46" s="356"/>
      <c r="O46" s="356"/>
      <c r="P46" s="356"/>
      <c r="Q46" s="356"/>
      <c r="R46" s="356"/>
      <c r="S46" s="47" t="s">
        <v>94</v>
      </c>
      <c r="T46" s="356">
        <f>データシート!L37</f>
        <v>0</v>
      </c>
      <c r="U46" s="356"/>
      <c r="V46" s="356"/>
      <c r="W46" s="356"/>
      <c r="X46" s="356"/>
      <c r="Y46" s="356"/>
      <c r="Z46" s="356"/>
      <c r="AA46" s="356"/>
      <c r="AB46" s="356"/>
      <c r="AC46" s="357"/>
    </row>
    <row r="47" spans="1:30" ht="14.45" customHeight="1">
      <c r="B47" s="44" t="s">
        <v>254</v>
      </c>
      <c r="C47" s="39" t="s">
        <v>232</v>
      </c>
    </row>
    <row r="48" spans="1:30" ht="14.45" customHeight="1">
      <c r="B48" s="5" t="s">
        <v>97</v>
      </c>
    </row>
    <row r="49" spans="1:32" ht="9.75" customHeight="1">
      <c r="B49" s="5" t="s">
        <v>98</v>
      </c>
    </row>
    <row r="50" spans="1:32" ht="9.75" customHeight="1">
      <c r="A50" s="44"/>
      <c r="B50" s="5" t="s">
        <v>99</v>
      </c>
    </row>
    <row r="51" spans="1:32" ht="9.75" customHeight="1">
      <c r="A51" s="44"/>
      <c r="B51" s="5" t="s">
        <v>233</v>
      </c>
    </row>
    <row r="52" spans="1:32" ht="9.75" customHeight="1">
      <c r="B52" s="5" t="s">
        <v>234</v>
      </c>
    </row>
    <row r="53" spans="1:32" ht="9.75" customHeight="1">
      <c r="B53" s="5" t="s">
        <v>235</v>
      </c>
    </row>
    <row r="54" spans="1:32" ht="12.95" customHeight="1"/>
    <row r="55" spans="1:32" ht="12.95" customHeight="1"/>
    <row r="56" spans="1:32" ht="12.95" customHeight="1"/>
    <row r="57" spans="1:32" ht="12.95" customHeight="1"/>
    <row r="58" spans="1:32" ht="112.5" customHeight="1">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row>
    <row r="59" spans="1:32" ht="12.95" customHeight="1">
      <c r="A59" s="378"/>
      <c r="B59" s="379"/>
      <c r="C59" s="379"/>
      <c r="D59" s="379"/>
      <c r="E59" s="379"/>
      <c r="F59" s="48"/>
      <c r="G59" s="48"/>
      <c r="H59" s="48"/>
      <c r="I59" s="48"/>
      <c r="J59" s="48"/>
      <c r="K59" s="48"/>
      <c r="L59" s="48"/>
      <c r="M59" s="48"/>
      <c r="N59" s="48"/>
      <c r="O59" s="48"/>
      <c r="P59" s="376"/>
      <c r="Q59" s="376"/>
      <c r="R59" s="376"/>
      <c r="S59" s="376"/>
      <c r="T59" s="376"/>
      <c r="U59" s="376"/>
      <c r="V59" s="376"/>
      <c r="W59" s="376"/>
      <c r="X59" s="376"/>
      <c r="Y59" s="376"/>
      <c r="Z59" s="376"/>
      <c r="AA59" s="376"/>
      <c r="AB59" s="376"/>
      <c r="AC59" s="376"/>
      <c r="AD59" s="376"/>
      <c r="AE59" s="48"/>
      <c r="AF59" s="48"/>
    </row>
    <row r="60" spans="1:32" ht="12.95" customHeight="1">
      <c r="A60" s="379"/>
      <c r="B60" s="379"/>
      <c r="C60" s="379"/>
      <c r="D60" s="379"/>
      <c r="E60" s="379"/>
      <c r="F60" s="48"/>
      <c r="G60" s="48"/>
      <c r="H60" s="48"/>
      <c r="I60" s="380"/>
      <c r="J60" s="376"/>
      <c r="K60" s="376"/>
      <c r="L60" s="376"/>
      <c r="M60" s="376"/>
      <c r="N60" s="376"/>
      <c r="O60" s="376"/>
      <c r="P60" s="376"/>
      <c r="Q60" s="376"/>
      <c r="R60" s="48"/>
      <c r="S60" s="48"/>
      <c r="T60" s="48"/>
      <c r="U60" s="380"/>
      <c r="V60" s="376"/>
      <c r="W60" s="376"/>
      <c r="X60" s="376"/>
      <c r="Y60" s="376"/>
      <c r="Z60" s="376"/>
      <c r="AA60" s="376"/>
      <c r="AB60" s="376"/>
      <c r="AC60" s="376"/>
      <c r="AD60" s="376"/>
      <c r="AE60" s="48"/>
      <c r="AF60" s="48"/>
    </row>
    <row r="61" spans="1:32" ht="12.95" customHeight="1">
      <c r="A61" s="379"/>
      <c r="B61" s="379"/>
      <c r="C61" s="379"/>
      <c r="D61" s="379"/>
      <c r="E61" s="379"/>
      <c r="F61" s="48"/>
      <c r="G61" s="48"/>
      <c r="H61" s="48"/>
      <c r="I61" s="48"/>
      <c r="J61" s="48"/>
      <c r="K61" s="376"/>
      <c r="L61" s="376"/>
      <c r="M61" s="376"/>
      <c r="N61" s="376"/>
      <c r="O61" s="376"/>
      <c r="P61" s="376"/>
      <c r="Q61" s="376"/>
      <c r="R61" s="376"/>
      <c r="S61" s="376"/>
      <c r="T61" s="48"/>
      <c r="U61" s="376"/>
      <c r="V61" s="376"/>
      <c r="W61" s="376"/>
      <c r="X61" s="376"/>
      <c r="Y61" s="376"/>
      <c r="Z61" s="376"/>
      <c r="AA61" s="376"/>
      <c r="AB61" s="376"/>
      <c r="AC61" s="376"/>
      <c r="AD61" s="376"/>
      <c r="AE61" s="48"/>
      <c r="AF61" s="48"/>
    </row>
    <row r="62" spans="1:32" ht="12.95" customHeight="1">
      <c r="A62" s="378"/>
      <c r="B62" s="379"/>
      <c r="C62" s="379"/>
      <c r="D62" s="379"/>
      <c r="E62" s="379"/>
      <c r="F62" s="48"/>
      <c r="G62" s="48"/>
      <c r="H62" s="48"/>
      <c r="I62" s="48"/>
      <c r="J62" s="48"/>
      <c r="K62" s="48"/>
      <c r="L62" s="48"/>
      <c r="M62" s="48"/>
      <c r="N62" s="48"/>
      <c r="O62" s="48"/>
      <c r="P62" s="376"/>
      <c r="Q62" s="376"/>
      <c r="R62" s="376"/>
      <c r="S62" s="376"/>
      <c r="T62" s="376"/>
      <c r="U62" s="376"/>
      <c r="V62" s="376"/>
      <c r="W62" s="376"/>
      <c r="X62" s="376"/>
      <c r="Y62" s="376"/>
      <c r="Z62" s="376"/>
      <c r="AA62" s="376"/>
      <c r="AB62" s="376"/>
      <c r="AC62" s="376"/>
      <c r="AD62" s="376"/>
      <c r="AE62" s="48"/>
      <c r="AF62" s="48"/>
    </row>
    <row r="63" spans="1:32" ht="12.95" customHeight="1">
      <c r="A63" s="378"/>
      <c r="B63" s="379"/>
      <c r="C63" s="379"/>
      <c r="D63" s="379"/>
      <c r="E63" s="379"/>
      <c r="F63" s="48"/>
      <c r="G63" s="48"/>
      <c r="H63" s="48"/>
      <c r="I63" s="381"/>
      <c r="J63" s="381"/>
      <c r="K63" s="48"/>
      <c r="L63" s="375"/>
      <c r="M63" s="375"/>
      <c r="N63" s="375"/>
      <c r="O63" s="375"/>
      <c r="P63" s="376"/>
      <c r="Q63" s="376"/>
      <c r="R63" s="376"/>
      <c r="S63" s="376"/>
      <c r="T63" s="376"/>
      <c r="U63" s="376"/>
      <c r="V63" s="376"/>
      <c r="W63" s="376"/>
      <c r="X63" s="376"/>
      <c r="Y63" s="376"/>
      <c r="Z63" s="376"/>
      <c r="AA63" s="376"/>
      <c r="AB63" s="376"/>
      <c r="AC63" s="376"/>
      <c r="AD63" s="376"/>
      <c r="AE63" s="48"/>
      <c r="AF63" s="48"/>
    </row>
    <row r="64" spans="1:32" ht="12.95" customHeight="1">
      <c r="A64" s="379"/>
      <c r="B64" s="379"/>
      <c r="C64" s="379"/>
      <c r="D64" s="379"/>
      <c r="E64" s="379"/>
      <c r="F64" s="48"/>
      <c r="G64" s="48"/>
      <c r="H64" s="48"/>
      <c r="I64" s="380"/>
      <c r="J64" s="376"/>
      <c r="K64" s="376"/>
      <c r="L64" s="376"/>
      <c r="M64" s="376"/>
      <c r="N64" s="376"/>
      <c r="O64" s="376"/>
      <c r="P64" s="376"/>
      <c r="Q64" s="376"/>
      <c r="R64" s="48"/>
      <c r="S64" s="48"/>
      <c r="T64" s="48"/>
      <c r="U64" s="380"/>
      <c r="V64" s="376"/>
      <c r="W64" s="376"/>
      <c r="X64" s="376"/>
      <c r="Y64" s="376"/>
      <c r="Z64" s="376"/>
      <c r="AA64" s="376"/>
      <c r="AB64" s="376"/>
      <c r="AC64" s="376"/>
      <c r="AD64" s="376"/>
      <c r="AE64" s="48"/>
      <c r="AF64" s="48"/>
    </row>
    <row r="65" spans="1:32" ht="12.95" customHeight="1">
      <c r="A65" s="379"/>
      <c r="B65" s="379"/>
      <c r="C65" s="379"/>
      <c r="D65" s="379"/>
      <c r="E65" s="379"/>
      <c r="F65" s="48"/>
      <c r="G65" s="48"/>
      <c r="H65" s="48"/>
      <c r="I65" s="48"/>
      <c r="J65" s="48"/>
      <c r="K65" s="376"/>
      <c r="L65" s="376"/>
      <c r="M65" s="376"/>
      <c r="N65" s="376"/>
      <c r="O65" s="376"/>
      <c r="P65" s="376"/>
      <c r="Q65" s="376"/>
      <c r="R65" s="376"/>
      <c r="S65" s="376"/>
      <c r="T65" s="48"/>
      <c r="U65" s="376"/>
      <c r="V65" s="376"/>
      <c r="W65" s="376"/>
      <c r="X65" s="376"/>
      <c r="Y65" s="376"/>
      <c r="Z65" s="376"/>
      <c r="AA65" s="376"/>
      <c r="AB65" s="376"/>
      <c r="AC65" s="376"/>
      <c r="AD65" s="376"/>
      <c r="AE65" s="48"/>
      <c r="AF65" s="48"/>
    </row>
    <row r="66" spans="1:32" ht="12.95" customHeight="1">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row>
    <row r="67" spans="1:32" ht="9.9499999999999993" customHeight="1">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row>
    <row r="68" spans="1:32" ht="9.9499999999999993" customHeight="1">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row>
    <row r="69" spans="1:32" ht="9.9499999999999993" customHeight="1">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row>
    <row r="70" spans="1:32" ht="9.9499999999999993" customHeight="1">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row>
    <row r="71" spans="1:32" ht="9.9499999999999993" customHeight="1">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row>
    <row r="72" spans="1:32" ht="9.9499999999999993" customHeight="1"/>
    <row r="73" spans="1:32" ht="9.9499999999999993" customHeight="1"/>
    <row r="74" spans="1:32" ht="9.9499999999999993" customHeight="1"/>
    <row r="75" spans="1:32" ht="9.9499999999999993" customHeight="1"/>
    <row r="76" spans="1:32" ht="9.9499999999999993" customHeight="1"/>
    <row r="77" spans="1:32" ht="9.9499999999999993" customHeight="1"/>
    <row r="78" spans="1:32" ht="9.9499999999999993" customHeight="1"/>
    <row r="79" spans="1:32" ht="9.9499999999999993" customHeight="1"/>
    <row r="80" spans="1:32" ht="9.9499999999999993" customHeight="1"/>
    <row r="81" ht="9.9499999999999993" customHeight="1"/>
    <row r="82" ht="9.9499999999999993" customHeight="1"/>
  </sheetData>
  <sheetProtection algorithmName="SHA-512" hashValue="y4aIpcelpXMilekg14FISe+zU5AHAqdTFLQSQBQ6DEWQEOQ6nMdO7l4KsDszATetgsej1x+epdkt2RS729P71Q==" saltValue="xk1qY3xPs5mkkbyus/Qj/Q==" spinCount="100000" sheet="1" objects="1" scenarios="1"/>
  <mergeCells count="67">
    <mergeCell ref="A16:AD16"/>
    <mergeCell ref="A25:AD25"/>
    <mergeCell ref="W5:AD5"/>
    <mergeCell ref="O2:P2"/>
    <mergeCell ref="A1:I2"/>
    <mergeCell ref="W2:AD2"/>
    <mergeCell ref="T2:V2"/>
    <mergeCell ref="A14:AD14"/>
    <mergeCell ref="A15:AD15"/>
    <mergeCell ref="S8:AD8"/>
    <mergeCell ref="T4:AC4"/>
    <mergeCell ref="A59:E61"/>
    <mergeCell ref="I60:Q60"/>
    <mergeCell ref="U60:AD60"/>
    <mergeCell ref="K61:S61"/>
    <mergeCell ref="U61:AD61"/>
    <mergeCell ref="L63:O63"/>
    <mergeCell ref="P63:AD63"/>
    <mergeCell ref="U9:AD9"/>
    <mergeCell ref="V10:AB10"/>
    <mergeCell ref="V12:AB12"/>
    <mergeCell ref="P37:Q38"/>
    <mergeCell ref="D37:O38"/>
    <mergeCell ref="A62:E65"/>
    <mergeCell ref="I64:Q64"/>
    <mergeCell ref="U64:AD64"/>
    <mergeCell ref="P59:AD59"/>
    <mergeCell ref="K65:S65"/>
    <mergeCell ref="U65:AD65"/>
    <mergeCell ref="P62:AD62"/>
    <mergeCell ref="I63:J63"/>
    <mergeCell ref="B18:AC23"/>
    <mergeCell ref="C26:AC26"/>
    <mergeCell ref="L29:U29"/>
    <mergeCell ref="B34:C35"/>
    <mergeCell ref="D34:O35"/>
    <mergeCell ref="P34:Q35"/>
    <mergeCell ref="R34:AC35"/>
    <mergeCell ref="Q30:AA30"/>
    <mergeCell ref="Q31:V31"/>
    <mergeCell ref="X31:AC31"/>
    <mergeCell ref="L32:AC32"/>
    <mergeCell ref="O27:AC27"/>
    <mergeCell ref="L28:U28"/>
    <mergeCell ref="R37:AC38"/>
    <mergeCell ref="B40:D42"/>
    <mergeCell ref="E40:L40"/>
    <mergeCell ref="M40:AC40"/>
    <mergeCell ref="E41:G41"/>
    <mergeCell ref="H41:P41"/>
    <mergeCell ref="Q41:S41"/>
    <mergeCell ref="T41:AC41"/>
    <mergeCell ref="E42:H42"/>
    <mergeCell ref="I42:R42"/>
    <mergeCell ref="T42:AC42"/>
    <mergeCell ref="B37:C38"/>
    <mergeCell ref="B43:D46"/>
    <mergeCell ref="E43:L43"/>
    <mergeCell ref="M43:AC43"/>
    <mergeCell ref="E45:G45"/>
    <mergeCell ref="H45:P45"/>
    <mergeCell ref="Q45:S45"/>
    <mergeCell ref="T45:AC45"/>
    <mergeCell ref="E46:H46"/>
    <mergeCell ref="I46:R46"/>
    <mergeCell ref="T46:AC46"/>
    <mergeCell ref="G44:AC44"/>
  </mergeCells>
  <phoneticPr fontId="1"/>
  <pageMargins left="0.7" right="0.7" top="0.75" bottom="0.75" header="0.3" footer="0.3"/>
  <pageSetup paperSize="9" scale="92" orientation="portrait" r:id="rId1"/>
  <extLst>
    <ext xmlns:x14="http://schemas.microsoft.com/office/spreadsheetml/2009/9/main" uri="{78C0D931-6437-407d-A8EE-F0AAD7539E65}">
      <x14:conditionalFormattings>
        <x14:conditionalFormatting xmlns:xm="http://schemas.microsoft.com/office/excel/2006/main">
          <x14:cfRule type="expression" priority="1" id="{100E3C57-A6B4-4793-9479-2724AEFE7493}">
            <xm:f>データシート!$D$10=""</xm:f>
            <x14:dxf>
              <font>
                <color theme="0"/>
              </font>
              <fill>
                <patternFill patternType="none">
                  <bgColor auto="1"/>
                </patternFill>
              </fill>
            </x14:dxf>
          </x14:cfRule>
          <xm:sqref>T4:AC4</xm:sqref>
        </x14:conditionalFormatting>
        <x14:conditionalFormatting xmlns:xm="http://schemas.microsoft.com/office/excel/2006/main">
          <x14:cfRule type="expression" priority="2" id="{3736D2A1-A2FD-429D-835F-3B250BDC4FF0}">
            <xm:f>データシート!$D$10=""</xm:f>
            <x14:dxf>
              <font>
                <color theme="0"/>
              </font>
            </x14:dxf>
          </x14:cfRule>
          <xm:sqref>AD4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B5F58-1E56-4931-8174-081B2B84F978}">
  <sheetPr>
    <tabColor rgb="FFFFC000"/>
  </sheetPr>
  <dimension ref="A1:AD67"/>
  <sheetViews>
    <sheetView view="pageBreakPreview" topLeftCell="B1" zoomScaleNormal="100" zoomScaleSheetLayoutView="100" workbookViewId="0">
      <selection activeCell="O5" sqref="O5:AD5"/>
    </sheetView>
  </sheetViews>
  <sheetFormatPr defaultColWidth="9" defaultRowHeight="13.5"/>
  <cols>
    <col min="1" max="43" width="2.625" style="1" customWidth="1"/>
    <col min="44" max="16384" width="9" style="1"/>
  </cols>
  <sheetData>
    <row r="1" spans="1:30" ht="12.95" customHeight="1">
      <c r="A1" s="386" t="s">
        <v>181</v>
      </c>
      <c r="B1" s="386"/>
      <c r="C1" s="386"/>
      <c r="D1" s="386"/>
      <c r="E1" s="386"/>
      <c r="F1" s="386"/>
      <c r="G1" s="386"/>
      <c r="H1" s="386"/>
      <c r="I1" s="386"/>
      <c r="W1" s="2"/>
      <c r="X1" s="2"/>
      <c r="Y1" s="2"/>
      <c r="Z1" s="2"/>
      <c r="AA1" s="2"/>
      <c r="AB1" s="2"/>
      <c r="AC1" s="2"/>
      <c r="AD1" s="2"/>
    </row>
    <row r="2" spans="1:30" ht="12.95" customHeight="1">
      <c r="A2" s="386"/>
      <c r="B2" s="386"/>
      <c r="C2" s="386"/>
      <c r="D2" s="386"/>
      <c r="E2" s="386"/>
      <c r="F2" s="386"/>
      <c r="G2" s="386"/>
      <c r="H2" s="386"/>
      <c r="I2" s="386"/>
      <c r="T2" s="2"/>
      <c r="U2" s="2"/>
      <c r="V2" s="2"/>
      <c r="W2" s="2"/>
      <c r="X2" s="2"/>
      <c r="Y2" s="2"/>
      <c r="Z2" s="2"/>
      <c r="AA2" s="2"/>
      <c r="AB2" s="2"/>
      <c r="AC2" s="2"/>
      <c r="AD2" s="2"/>
    </row>
    <row r="3" spans="1:30" ht="12.95" customHeight="1">
      <c r="B3" s="31" t="s">
        <v>224</v>
      </c>
    </row>
    <row r="4" spans="1:30" ht="16.5" customHeight="1">
      <c r="B4" s="387" t="s">
        <v>101</v>
      </c>
      <c r="C4" s="388"/>
      <c r="D4" s="388"/>
      <c r="E4" s="388"/>
      <c r="F4" s="388"/>
      <c r="G4" s="388"/>
      <c r="H4" s="389"/>
      <c r="I4" s="16" t="s">
        <v>102</v>
      </c>
      <c r="J4" s="51"/>
      <c r="K4" s="51"/>
      <c r="L4" s="51"/>
      <c r="M4" s="51"/>
      <c r="N4" s="51"/>
      <c r="O4" s="396" t="e" cm="1">
        <f t="array" ref="O4">_xlfn.IFS(データシート!D52=データシート!AG45,"住友商事パワー＆モビリティ",データシート!D51=データシート!AG2,データシート!D52,データシート!D51=データシート!AG3,LEFT(データシート!D52,LEN(データシート!D52)-3),データシート!D51=データシート!AG4,LEFT(データシート!D52,LEN(データシート!D52)-3),データシート!D51=データシート!AG5,LEFT(データシート!D52,LEN(データシート!D52)-3),データシート!D51=データシート!AG6,データシート!D52,データシート!D51=データシート!AG7,データシート!D52)</f>
        <v>#N/A</v>
      </c>
      <c r="P4" s="396"/>
      <c r="Q4" s="396"/>
      <c r="R4" s="396"/>
      <c r="S4" s="396"/>
      <c r="T4" s="396"/>
      <c r="U4" s="396"/>
      <c r="V4" s="396"/>
      <c r="W4" s="396"/>
      <c r="X4" s="396"/>
      <c r="Y4" s="396"/>
      <c r="Z4" s="396"/>
      <c r="AA4" s="396"/>
      <c r="AB4" s="396"/>
      <c r="AC4" s="396"/>
      <c r="AD4" s="397"/>
    </row>
    <row r="5" spans="1:30" ht="16.5" customHeight="1">
      <c r="A5" s="9"/>
      <c r="B5" s="390"/>
      <c r="C5" s="391"/>
      <c r="D5" s="391"/>
      <c r="E5" s="391"/>
      <c r="F5" s="391"/>
      <c r="G5" s="391"/>
      <c r="H5" s="392"/>
      <c r="I5" s="2" t="s">
        <v>103</v>
      </c>
      <c r="J5" s="50"/>
      <c r="K5" s="50"/>
      <c r="L5" s="50"/>
      <c r="M5" s="50"/>
      <c r="N5" s="50"/>
      <c r="O5" s="398">
        <f>データシート!D53</f>
        <v>0</v>
      </c>
      <c r="P5" s="398"/>
      <c r="Q5" s="398"/>
      <c r="R5" s="398"/>
      <c r="S5" s="398"/>
      <c r="T5" s="398"/>
      <c r="U5" s="398"/>
      <c r="V5" s="398"/>
      <c r="W5" s="398"/>
      <c r="X5" s="398"/>
      <c r="Y5" s="398"/>
      <c r="Z5" s="398"/>
      <c r="AA5" s="398"/>
      <c r="AB5" s="398"/>
      <c r="AC5" s="398"/>
      <c r="AD5" s="399"/>
    </row>
    <row r="6" spans="1:30" ht="16.5" customHeight="1">
      <c r="A6" s="9"/>
      <c r="B6" s="390"/>
      <c r="C6" s="391"/>
      <c r="D6" s="391"/>
      <c r="E6" s="391"/>
      <c r="F6" s="391"/>
      <c r="G6" s="391"/>
      <c r="H6" s="392"/>
      <c r="I6" s="2" t="s">
        <v>104</v>
      </c>
      <c r="J6" s="50"/>
      <c r="K6" s="50"/>
      <c r="L6" s="50"/>
      <c r="M6" s="50"/>
      <c r="N6" s="50"/>
      <c r="O6" s="398" t="str">
        <f>データシート!D54&amp;"  "&amp;データシート!E54&amp;"  "&amp;データシート!F54&amp;"  "&amp;データシート!G54&amp;"  "&amp;データシート!H54&amp;"  "&amp;データシート!I54&amp;"  "&amp;データシート!J54&amp;"  "&amp;データシート!K54&amp;"  "&amp;データシート!L54&amp;"  "&amp;データシート!M54&amp;"  "&amp;データシート!N54&amp;"  "&amp;データシート!O54&amp;"  "&amp;データシート!P54&amp;"  "&amp;データシート!Q54&amp;"  "&amp;データシート!R54</f>
        <v xml:space="preserve">                            </v>
      </c>
      <c r="P6" s="398"/>
      <c r="Q6" s="398"/>
      <c r="R6" s="398"/>
      <c r="S6" s="398"/>
      <c r="T6" s="398"/>
      <c r="U6" s="398"/>
      <c r="V6" s="398"/>
      <c r="W6" s="398"/>
      <c r="X6" s="398"/>
      <c r="Y6" s="398"/>
      <c r="Z6" s="398"/>
      <c r="AA6" s="398"/>
      <c r="AB6" s="398"/>
      <c r="AC6" s="398"/>
      <c r="AD6" s="399"/>
    </row>
    <row r="7" spans="1:30" ht="16.5" customHeight="1">
      <c r="A7" s="9"/>
      <c r="B7" s="390"/>
      <c r="C7" s="391"/>
      <c r="D7" s="391"/>
      <c r="E7" s="391"/>
      <c r="F7" s="391"/>
      <c r="G7" s="391"/>
      <c r="H7" s="392"/>
      <c r="I7" s="2" t="s">
        <v>105</v>
      </c>
      <c r="J7" s="50"/>
      <c r="K7" s="50"/>
      <c r="L7" s="50"/>
      <c r="M7" s="50"/>
      <c r="N7" s="50"/>
      <c r="O7" s="400" t="e">
        <f>IF(データシート!D51=データシート!AG5,"",データシート!D55&amp;"  kW")</f>
        <v>#N/A</v>
      </c>
      <c r="P7" s="400"/>
      <c r="Q7" s="400"/>
      <c r="R7" s="400"/>
      <c r="S7" s="400"/>
      <c r="T7" s="400"/>
      <c r="U7" s="400"/>
      <c r="V7" s="400"/>
      <c r="W7" s="400"/>
      <c r="X7" s="400"/>
      <c r="Y7" s="400"/>
      <c r="Z7" s="400"/>
      <c r="AA7" s="400"/>
      <c r="AB7" s="400"/>
      <c r="AC7" s="400"/>
      <c r="AD7" s="401"/>
    </row>
    <row r="8" spans="1:30" ht="16.5" customHeight="1">
      <c r="A8" s="9"/>
      <c r="B8" s="390"/>
      <c r="C8" s="391"/>
      <c r="D8" s="391"/>
      <c r="E8" s="391"/>
      <c r="F8" s="391"/>
      <c r="G8" s="391"/>
      <c r="H8" s="392"/>
      <c r="I8" s="2" t="s">
        <v>106</v>
      </c>
      <c r="J8" s="50"/>
      <c r="K8" s="50"/>
      <c r="L8" s="50"/>
      <c r="M8" s="50"/>
      <c r="N8" s="50"/>
      <c r="O8" s="50" t="str">
        <f>IF(データシート!D56="有","☑","□")</f>
        <v>□</v>
      </c>
      <c r="P8" s="69" t="s">
        <v>86</v>
      </c>
      <c r="Q8" s="50"/>
      <c r="R8" s="50"/>
      <c r="S8" s="50" t="str">
        <f>IF(データシート!D56="無","☑","□")</f>
        <v>□</v>
      </c>
      <c r="T8" s="2" t="s">
        <v>87</v>
      </c>
      <c r="U8" s="50"/>
      <c r="V8" s="50"/>
      <c r="W8" s="50"/>
      <c r="X8" s="50" t="str">
        <f>IF(データシート!D56="その他証明","☑","□")</f>
        <v>□</v>
      </c>
      <c r="Y8" s="2" t="s">
        <v>132</v>
      </c>
      <c r="Z8" s="50"/>
      <c r="AA8" s="50"/>
      <c r="AB8" s="50"/>
      <c r="AC8" s="50"/>
      <c r="AD8" s="52"/>
    </row>
    <row r="9" spans="1:30" ht="16.5" customHeight="1">
      <c r="A9" s="9"/>
      <c r="B9" s="393"/>
      <c r="C9" s="394"/>
      <c r="D9" s="394"/>
      <c r="E9" s="394"/>
      <c r="F9" s="394"/>
      <c r="G9" s="394"/>
      <c r="H9" s="395"/>
      <c r="I9" s="8" t="s">
        <v>107</v>
      </c>
      <c r="J9" s="8"/>
      <c r="K9" s="8"/>
      <c r="L9" s="8"/>
      <c r="M9" s="8"/>
      <c r="N9" s="8"/>
      <c r="O9" s="402">
        <f>データシート!D57</f>
        <v>0</v>
      </c>
      <c r="P9" s="402"/>
      <c r="Q9" s="402"/>
      <c r="R9" s="402"/>
      <c r="S9" s="402"/>
      <c r="T9" s="8" t="s">
        <v>55</v>
      </c>
      <c r="U9" s="8" t="s">
        <v>133</v>
      </c>
      <c r="V9" s="8"/>
      <c r="W9" s="8"/>
      <c r="X9" s="402" t="str">
        <f>データシート!D58</f>
        <v/>
      </c>
      <c r="Y9" s="402"/>
      <c r="Z9" s="402"/>
      <c r="AA9" s="8" t="s">
        <v>134</v>
      </c>
      <c r="AB9" s="8"/>
      <c r="AC9" s="8"/>
      <c r="AD9" s="53"/>
    </row>
    <row r="10" spans="1:30" ht="12.95" customHeight="1">
      <c r="A10" s="9"/>
      <c r="B10" s="403" t="s">
        <v>28</v>
      </c>
      <c r="C10" s="403"/>
      <c r="D10" s="403"/>
      <c r="E10" s="403"/>
      <c r="F10" s="403"/>
      <c r="G10" s="403"/>
      <c r="H10" s="403"/>
      <c r="I10" s="403"/>
      <c r="J10" s="403"/>
      <c r="K10" s="403"/>
      <c r="L10" s="403"/>
      <c r="M10" s="403"/>
      <c r="N10" s="404">
        <f>データシート!D59</f>
        <v>0</v>
      </c>
      <c r="O10" s="404"/>
      <c r="P10" s="404"/>
      <c r="Q10" s="404"/>
      <c r="R10" s="404"/>
      <c r="S10" s="404"/>
      <c r="T10" s="404"/>
      <c r="U10" s="404"/>
      <c r="V10" s="404"/>
      <c r="W10" s="404"/>
      <c r="X10" s="404"/>
      <c r="Y10" s="404"/>
      <c r="Z10" s="404"/>
      <c r="AA10" s="404"/>
      <c r="AB10" s="404"/>
      <c r="AC10" s="404"/>
      <c r="AD10" s="404"/>
    </row>
    <row r="11" spans="1:30" ht="12.95" customHeight="1">
      <c r="A11" s="9"/>
      <c r="B11" s="403"/>
      <c r="C11" s="403"/>
      <c r="D11" s="403"/>
      <c r="E11" s="403"/>
      <c r="F11" s="403"/>
      <c r="G11" s="403"/>
      <c r="H11" s="403"/>
      <c r="I11" s="403"/>
      <c r="J11" s="403"/>
      <c r="K11" s="403"/>
      <c r="L11" s="403"/>
      <c r="M11" s="403"/>
      <c r="N11" s="404"/>
      <c r="O11" s="404"/>
      <c r="P11" s="404"/>
      <c r="Q11" s="404"/>
      <c r="R11" s="404"/>
      <c r="S11" s="404"/>
      <c r="T11" s="404"/>
      <c r="U11" s="404"/>
      <c r="V11" s="404"/>
      <c r="W11" s="404"/>
      <c r="X11" s="404"/>
      <c r="Y11" s="404"/>
      <c r="Z11" s="404"/>
      <c r="AA11" s="404"/>
      <c r="AB11" s="404"/>
      <c r="AC11" s="404"/>
      <c r="AD11" s="404"/>
    </row>
    <row r="12" spans="1:30" ht="12.95" customHeight="1">
      <c r="A12" s="9"/>
      <c r="B12" s="403" t="s">
        <v>108</v>
      </c>
      <c r="C12" s="403"/>
      <c r="D12" s="403"/>
      <c r="E12" s="403"/>
      <c r="F12" s="403"/>
      <c r="G12" s="403"/>
      <c r="H12" s="403"/>
      <c r="I12" s="403"/>
      <c r="J12" s="403"/>
      <c r="K12" s="403"/>
      <c r="L12" s="403"/>
      <c r="M12" s="403"/>
      <c r="N12" s="404">
        <f>データシート!D60</f>
        <v>0</v>
      </c>
      <c r="O12" s="404"/>
      <c r="P12" s="404"/>
      <c r="Q12" s="404"/>
      <c r="R12" s="404"/>
      <c r="S12" s="404"/>
      <c r="T12" s="404"/>
      <c r="U12" s="404"/>
      <c r="V12" s="404"/>
      <c r="W12" s="404"/>
      <c r="X12" s="404"/>
      <c r="Y12" s="404"/>
      <c r="Z12" s="404"/>
      <c r="AA12" s="404"/>
      <c r="AB12" s="404"/>
      <c r="AC12" s="404"/>
      <c r="AD12" s="404"/>
    </row>
    <row r="13" spans="1:30" ht="12.95" customHeight="1">
      <c r="A13" s="2"/>
      <c r="B13" s="403"/>
      <c r="C13" s="403"/>
      <c r="D13" s="403"/>
      <c r="E13" s="403"/>
      <c r="F13" s="403"/>
      <c r="G13" s="403"/>
      <c r="H13" s="403"/>
      <c r="I13" s="403"/>
      <c r="J13" s="403"/>
      <c r="K13" s="403"/>
      <c r="L13" s="403"/>
      <c r="M13" s="403"/>
      <c r="N13" s="404"/>
      <c r="O13" s="404"/>
      <c r="P13" s="404"/>
      <c r="Q13" s="404"/>
      <c r="R13" s="404"/>
      <c r="S13" s="404"/>
      <c r="T13" s="404"/>
      <c r="U13" s="404"/>
      <c r="V13" s="404"/>
      <c r="W13" s="404"/>
      <c r="X13" s="404"/>
      <c r="Y13" s="404"/>
      <c r="Z13" s="404"/>
      <c r="AA13" s="404"/>
      <c r="AB13" s="404"/>
      <c r="AC13" s="404"/>
      <c r="AD13" s="404"/>
    </row>
    <row r="14" spans="1:30" ht="12.95" customHeight="1">
      <c r="A14" s="2"/>
      <c r="B14" s="403" t="s">
        <v>109</v>
      </c>
      <c r="C14" s="403"/>
      <c r="D14" s="403"/>
      <c r="E14" s="403"/>
      <c r="F14" s="403"/>
      <c r="G14" s="403"/>
      <c r="H14" s="403"/>
      <c r="I14" s="403"/>
      <c r="J14" s="403"/>
      <c r="K14" s="403"/>
      <c r="L14" s="403"/>
      <c r="M14" s="403"/>
      <c r="N14" s="403"/>
      <c r="O14" s="403"/>
      <c r="P14" s="403"/>
      <c r="Q14" s="403"/>
      <c r="R14" s="403"/>
      <c r="S14" s="403"/>
      <c r="T14" s="403"/>
      <c r="U14" s="406" t="s">
        <v>110</v>
      </c>
      <c r="V14" s="406"/>
      <c r="W14" s="406"/>
      <c r="X14" s="406"/>
      <c r="Y14" s="406"/>
      <c r="Z14" s="406"/>
      <c r="AA14" s="406"/>
      <c r="AB14" s="406"/>
      <c r="AC14" s="406"/>
      <c r="AD14" s="406"/>
    </row>
    <row r="15" spans="1:30" ht="12.95" customHeight="1" thickBot="1">
      <c r="A15" s="2"/>
      <c r="B15" s="405"/>
      <c r="C15" s="405"/>
      <c r="D15" s="405"/>
      <c r="E15" s="405"/>
      <c r="F15" s="405"/>
      <c r="G15" s="405"/>
      <c r="H15" s="405"/>
      <c r="I15" s="405"/>
      <c r="J15" s="405"/>
      <c r="K15" s="405"/>
      <c r="L15" s="405"/>
      <c r="M15" s="405"/>
      <c r="N15" s="405"/>
      <c r="O15" s="405"/>
      <c r="P15" s="405"/>
      <c r="Q15" s="405"/>
      <c r="R15" s="405"/>
      <c r="S15" s="405"/>
      <c r="T15" s="405"/>
      <c r="U15" s="407"/>
      <c r="V15" s="407"/>
      <c r="W15" s="407"/>
      <c r="X15" s="407"/>
      <c r="Y15" s="407"/>
      <c r="Z15" s="407"/>
      <c r="AA15" s="407"/>
      <c r="AB15" s="407"/>
      <c r="AC15" s="407"/>
      <c r="AD15" s="407"/>
    </row>
    <row r="16" spans="1:30" ht="12.95" customHeight="1">
      <c r="A16" s="9"/>
      <c r="B16" s="408" t="s">
        <v>111</v>
      </c>
      <c r="C16" s="409"/>
      <c r="D16" s="409"/>
      <c r="E16" s="409"/>
      <c r="F16" s="409"/>
      <c r="G16" s="409"/>
      <c r="H16" s="409"/>
      <c r="I16" s="409"/>
      <c r="J16" s="409"/>
      <c r="K16" s="409"/>
      <c r="L16" s="409"/>
      <c r="M16" s="409"/>
      <c r="N16" s="409"/>
      <c r="O16" s="409"/>
      <c r="P16" s="409"/>
      <c r="Q16" s="409"/>
      <c r="R16" s="409"/>
      <c r="S16" s="409"/>
      <c r="T16" s="410"/>
      <c r="U16" s="414">
        <f>データシート!D61</f>
        <v>0</v>
      </c>
      <c r="V16" s="414"/>
      <c r="W16" s="414"/>
      <c r="X16" s="414"/>
      <c r="Y16" s="414"/>
      <c r="Z16" s="414"/>
      <c r="AA16" s="414"/>
      <c r="AB16" s="414"/>
      <c r="AC16" s="416" t="s">
        <v>54</v>
      </c>
      <c r="AD16" s="417"/>
    </row>
    <row r="17" spans="1:30" ht="12.95" customHeight="1">
      <c r="A17" s="9"/>
      <c r="B17" s="411"/>
      <c r="C17" s="412"/>
      <c r="D17" s="412"/>
      <c r="E17" s="412"/>
      <c r="F17" s="412"/>
      <c r="G17" s="412"/>
      <c r="H17" s="412"/>
      <c r="I17" s="412"/>
      <c r="J17" s="412"/>
      <c r="K17" s="412"/>
      <c r="L17" s="412"/>
      <c r="M17" s="412"/>
      <c r="N17" s="412"/>
      <c r="O17" s="412"/>
      <c r="P17" s="412"/>
      <c r="Q17" s="412"/>
      <c r="R17" s="412"/>
      <c r="S17" s="412"/>
      <c r="T17" s="413"/>
      <c r="U17" s="415"/>
      <c r="V17" s="415"/>
      <c r="W17" s="415"/>
      <c r="X17" s="415"/>
      <c r="Y17" s="415"/>
      <c r="Z17" s="415"/>
      <c r="AA17" s="415"/>
      <c r="AB17" s="415"/>
      <c r="AC17" s="418"/>
      <c r="AD17" s="419"/>
    </row>
    <row r="18" spans="1:30" ht="12.95" customHeight="1">
      <c r="A18" s="9"/>
      <c r="B18" s="411" t="s">
        <v>112</v>
      </c>
      <c r="C18" s="412"/>
      <c r="D18" s="412"/>
      <c r="E18" s="412"/>
      <c r="F18" s="412"/>
      <c r="G18" s="412"/>
      <c r="H18" s="412"/>
      <c r="I18" s="412"/>
      <c r="J18" s="412"/>
      <c r="K18" s="412"/>
      <c r="L18" s="412"/>
      <c r="M18" s="412"/>
      <c r="N18" s="412"/>
      <c r="O18" s="412"/>
      <c r="P18" s="412"/>
      <c r="Q18" s="412"/>
      <c r="R18" s="412"/>
      <c r="S18" s="412"/>
      <c r="T18" s="413"/>
      <c r="U18" s="415">
        <f>データシート!D62</f>
        <v>0</v>
      </c>
      <c r="V18" s="415"/>
      <c r="W18" s="415"/>
      <c r="X18" s="415"/>
      <c r="Y18" s="415"/>
      <c r="Z18" s="415"/>
      <c r="AA18" s="415"/>
      <c r="AB18" s="415"/>
      <c r="AC18" s="418" t="s">
        <v>54</v>
      </c>
      <c r="AD18" s="419"/>
    </row>
    <row r="19" spans="1:30" ht="12.95" customHeight="1">
      <c r="A19" s="9"/>
      <c r="B19" s="411"/>
      <c r="C19" s="412"/>
      <c r="D19" s="412"/>
      <c r="E19" s="412"/>
      <c r="F19" s="412"/>
      <c r="G19" s="412"/>
      <c r="H19" s="412"/>
      <c r="I19" s="412"/>
      <c r="J19" s="412"/>
      <c r="K19" s="412"/>
      <c r="L19" s="412"/>
      <c r="M19" s="412"/>
      <c r="N19" s="412"/>
      <c r="O19" s="412"/>
      <c r="P19" s="412"/>
      <c r="Q19" s="412"/>
      <c r="R19" s="412"/>
      <c r="S19" s="412"/>
      <c r="T19" s="413"/>
      <c r="U19" s="415"/>
      <c r="V19" s="415"/>
      <c r="W19" s="415"/>
      <c r="X19" s="415"/>
      <c r="Y19" s="415"/>
      <c r="Z19" s="415"/>
      <c r="AA19" s="415"/>
      <c r="AB19" s="415"/>
      <c r="AC19" s="418"/>
      <c r="AD19" s="419"/>
    </row>
    <row r="20" spans="1:30" ht="12.95" customHeight="1">
      <c r="A20" s="9"/>
      <c r="B20" s="411" t="s">
        <v>113</v>
      </c>
      <c r="C20" s="412"/>
      <c r="D20" s="412"/>
      <c r="E20" s="412"/>
      <c r="F20" s="412"/>
      <c r="G20" s="412"/>
      <c r="H20" s="412"/>
      <c r="I20" s="412"/>
      <c r="J20" s="412"/>
      <c r="K20" s="412"/>
      <c r="L20" s="412"/>
      <c r="M20" s="412"/>
      <c r="N20" s="412"/>
      <c r="O20" s="412"/>
      <c r="P20" s="412"/>
      <c r="Q20" s="412"/>
      <c r="R20" s="412"/>
      <c r="S20" s="412"/>
      <c r="T20" s="413"/>
      <c r="U20" s="415">
        <f>データシート!D63</f>
        <v>0</v>
      </c>
      <c r="V20" s="415"/>
      <c r="W20" s="415"/>
      <c r="X20" s="415"/>
      <c r="Y20" s="415"/>
      <c r="Z20" s="415"/>
      <c r="AA20" s="415"/>
      <c r="AB20" s="415"/>
      <c r="AC20" s="418" t="s">
        <v>54</v>
      </c>
      <c r="AD20" s="419"/>
    </row>
    <row r="21" spans="1:30" ht="12.95" customHeight="1">
      <c r="A21" s="9"/>
      <c r="B21" s="411"/>
      <c r="C21" s="412"/>
      <c r="D21" s="412"/>
      <c r="E21" s="412"/>
      <c r="F21" s="412"/>
      <c r="G21" s="412"/>
      <c r="H21" s="412"/>
      <c r="I21" s="412"/>
      <c r="J21" s="412"/>
      <c r="K21" s="412"/>
      <c r="L21" s="412"/>
      <c r="M21" s="412"/>
      <c r="N21" s="412"/>
      <c r="O21" s="412"/>
      <c r="P21" s="412"/>
      <c r="Q21" s="412"/>
      <c r="R21" s="412"/>
      <c r="S21" s="412"/>
      <c r="T21" s="413"/>
      <c r="U21" s="415"/>
      <c r="V21" s="415"/>
      <c r="W21" s="415"/>
      <c r="X21" s="415"/>
      <c r="Y21" s="415"/>
      <c r="Z21" s="415"/>
      <c r="AA21" s="415"/>
      <c r="AB21" s="415"/>
      <c r="AC21" s="418"/>
      <c r="AD21" s="419"/>
    </row>
    <row r="22" spans="1:30" ht="12.95" customHeight="1">
      <c r="A22" s="9"/>
      <c r="B22" s="411" t="s">
        <v>114</v>
      </c>
      <c r="C22" s="412"/>
      <c r="D22" s="412"/>
      <c r="E22" s="412"/>
      <c r="F22" s="412"/>
      <c r="G22" s="412"/>
      <c r="H22" s="412"/>
      <c r="I22" s="412"/>
      <c r="J22" s="412"/>
      <c r="K22" s="412"/>
      <c r="L22" s="412"/>
      <c r="M22" s="412"/>
      <c r="N22" s="412"/>
      <c r="O22" s="412"/>
      <c r="P22" s="412"/>
      <c r="Q22" s="412"/>
      <c r="R22" s="412"/>
      <c r="S22" s="412"/>
      <c r="T22" s="413"/>
      <c r="U22" s="415" t="e">
        <f>データシート!D64</f>
        <v>#VALUE!</v>
      </c>
      <c r="V22" s="415"/>
      <c r="W22" s="415"/>
      <c r="X22" s="415"/>
      <c r="Y22" s="415"/>
      <c r="Z22" s="415"/>
      <c r="AA22" s="415"/>
      <c r="AB22" s="415"/>
      <c r="AC22" s="418" t="s">
        <v>54</v>
      </c>
      <c r="AD22" s="419"/>
    </row>
    <row r="23" spans="1:30" ht="12.95" customHeight="1">
      <c r="A23" s="9"/>
      <c r="B23" s="411"/>
      <c r="C23" s="412"/>
      <c r="D23" s="412"/>
      <c r="E23" s="412"/>
      <c r="F23" s="412"/>
      <c r="G23" s="412"/>
      <c r="H23" s="412"/>
      <c r="I23" s="412"/>
      <c r="J23" s="412"/>
      <c r="K23" s="412"/>
      <c r="L23" s="412"/>
      <c r="M23" s="412"/>
      <c r="N23" s="412"/>
      <c r="O23" s="412"/>
      <c r="P23" s="412"/>
      <c r="Q23" s="412"/>
      <c r="R23" s="412"/>
      <c r="S23" s="412"/>
      <c r="T23" s="413"/>
      <c r="U23" s="415"/>
      <c r="V23" s="415"/>
      <c r="W23" s="415"/>
      <c r="X23" s="415"/>
      <c r="Y23" s="415"/>
      <c r="Z23" s="415"/>
      <c r="AA23" s="415"/>
      <c r="AB23" s="415"/>
      <c r="AC23" s="418"/>
      <c r="AD23" s="419"/>
    </row>
    <row r="24" spans="1:30" ht="12.95" customHeight="1">
      <c r="A24" s="9"/>
      <c r="B24" s="420" t="s">
        <v>225</v>
      </c>
      <c r="C24" s="421"/>
      <c r="D24" s="421"/>
      <c r="E24" s="421"/>
      <c r="F24" s="421"/>
      <c r="G24" s="421"/>
      <c r="H24" s="421"/>
      <c r="I24" s="421"/>
      <c r="J24" s="421"/>
      <c r="K24" s="421"/>
      <c r="L24" s="421"/>
      <c r="M24" s="421"/>
      <c r="N24" s="421"/>
      <c r="O24" s="421"/>
      <c r="P24" s="421"/>
      <c r="Q24" s="421"/>
      <c r="R24" s="421"/>
      <c r="S24" s="421"/>
      <c r="T24" s="422"/>
      <c r="U24" s="429" t="e">
        <f>データシート!D66</f>
        <v>#VALUE!</v>
      </c>
      <c r="V24" s="430"/>
      <c r="W24" s="430"/>
      <c r="X24" s="430"/>
      <c r="Y24" s="430"/>
      <c r="Z24" s="430"/>
      <c r="AA24" s="430"/>
      <c r="AB24" s="430"/>
      <c r="AC24" s="388" t="s">
        <v>54</v>
      </c>
      <c r="AD24" s="435"/>
    </row>
    <row r="25" spans="1:30" ht="12.95" customHeight="1">
      <c r="A25" s="9"/>
      <c r="B25" s="423"/>
      <c r="C25" s="424"/>
      <c r="D25" s="424"/>
      <c r="E25" s="424"/>
      <c r="F25" s="424"/>
      <c r="G25" s="424"/>
      <c r="H25" s="424"/>
      <c r="I25" s="424"/>
      <c r="J25" s="424"/>
      <c r="K25" s="424"/>
      <c r="L25" s="424"/>
      <c r="M25" s="424"/>
      <c r="N25" s="424"/>
      <c r="O25" s="424"/>
      <c r="P25" s="424"/>
      <c r="Q25" s="424"/>
      <c r="R25" s="424"/>
      <c r="S25" s="424"/>
      <c r="T25" s="425"/>
      <c r="U25" s="431"/>
      <c r="V25" s="432"/>
      <c r="W25" s="432"/>
      <c r="X25" s="432"/>
      <c r="Y25" s="432"/>
      <c r="Z25" s="432"/>
      <c r="AA25" s="432"/>
      <c r="AB25" s="432"/>
      <c r="AC25" s="391"/>
      <c r="AD25" s="436"/>
    </row>
    <row r="26" spans="1:30" ht="15.95" customHeight="1">
      <c r="A26" s="9"/>
      <c r="B26" s="423"/>
      <c r="C26" s="424"/>
      <c r="D26" s="424"/>
      <c r="E26" s="424"/>
      <c r="F26" s="424"/>
      <c r="G26" s="424"/>
      <c r="H26" s="424"/>
      <c r="I26" s="424"/>
      <c r="J26" s="424"/>
      <c r="K26" s="424"/>
      <c r="L26" s="424"/>
      <c r="M26" s="424"/>
      <c r="N26" s="424"/>
      <c r="O26" s="424"/>
      <c r="P26" s="424"/>
      <c r="Q26" s="424"/>
      <c r="R26" s="424"/>
      <c r="S26" s="424"/>
      <c r="T26" s="425"/>
      <c r="U26" s="431"/>
      <c r="V26" s="432"/>
      <c r="W26" s="432"/>
      <c r="X26" s="432"/>
      <c r="Y26" s="432"/>
      <c r="Z26" s="432"/>
      <c r="AA26" s="432"/>
      <c r="AB26" s="432"/>
      <c r="AC26" s="391"/>
      <c r="AD26" s="436"/>
    </row>
    <row r="27" spans="1:30" ht="15.95" customHeight="1">
      <c r="A27" s="10"/>
      <c r="B27" s="426"/>
      <c r="C27" s="427"/>
      <c r="D27" s="427"/>
      <c r="E27" s="427"/>
      <c r="F27" s="427"/>
      <c r="G27" s="427"/>
      <c r="H27" s="427"/>
      <c r="I27" s="427"/>
      <c r="J27" s="427"/>
      <c r="K27" s="427"/>
      <c r="L27" s="427"/>
      <c r="M27" s="427"/>
      <c r="N27" s="427"/>
      <c r="O27" s="427"/>
      <c r="P27" s="427"/>
      <c r="Q27" s="427"/>
      <c r="R27" s="427"/>
      <c r="S27" s="427"/>
      <c r="T27" s="428"/>
      <c r="U27" s="433"/>
      <c r="V27" s="434"/>
      <c r="W27" s="434"/>
      <c r="X27" s="434"/>
      <c r="Y27" s="434"/>
      <c r="Z27" s="434"/>
      <c r="AA27" s="434"/>
      <c r="AB27" s="434"/>
      <c r="AC27" s="394"/>
      <c r="AD27" s="437"/>
    </row>
    <row r="28" spans="1:30" ht="12.95" customHeight="1">
      <c r="A28" s="2"/>
      <c r="B28" s="438" t="s">
        <v>182</v>
      </c>
      <c r="C28" s="421"/>
      <c r="D28" s="421"/>
      <c r="E28" s="421"/>
      <c r="F28" s="421"/>
      <c r="G28" s="421"/>
      <c r="H28" s="421"/>
      <c r="I28" s="421"/>
      <c r="J28" s="421"/>
      <c r="K28" s="421"/>
      <c r="L28" s="421"/>
      <c r="M28" s="421"/>
      <c r="N28" s="421"/>
      <c r="O28" s="421"/>
      <c r="P28" s="421"/>
      <c r="Q28" s="421"/>
      <c r="R28" s="421"/>
      <c r="S28" s="421"/>
      <c r="T28" s="422"/>
      <c r="U28" s="432" t="e">
        <f>データシート!D67</f>
        <v>#VALUE!</v>
      </c>
      <c r="V28" s="432"/>
      <c r="W28" s="432"/>
      <c r="X28" s="432"/>
      <c r="Y28" s="432"/>
      <c r="Z28" s="432"/>
      <c r="AA28" s="432"/>
      <c r="AB28" s="432"/>
      <c r="AC28" s="391" t="s">
        <v>54</v>
      </c>
      <c r="AD28" s="436"/>
    </row>
    <row r="29" spans="1:30" ht="12.95" customHeight="1" thickBot="1">
      <c r="A29" s="2"/>
      <c r="B29" s="439"/>
      <c r="C29" s="440"/>
      <c r="D29" s="440"/>
      <c r="E29" s="440"/>
      <c r="F29" s="440"/>
      <c r="G29" s="440"/>
      <c r="H29" s="440"/>
      <c r="I29" s="440"/>
      <c r="J29" s="440"/>
      <c r="K29" s="440"/>
      <c r="L29" s="440"/>
      <c r="M29" s="440"/>
      <c r="N29" s="440"/>
      <c r="O29" s="440"/>
      <c r="P29" s="440"/>
      <c r="Q29" s="440"/>
      <c r="R29" s="440"/>
      <c r="S29" s="440"/>
      <c r="T29" s="441"/>
      <c r="U29" s="442"/>
      <c r="V29" s="442"/>
      <c r="W29" s="442"/>
      <c r="X29" s="442"/>
      <c r="Y29" s="442"/>
      <c r="Z29" s="442"/>
      <c r="AA29" s="442"/>
      <c r="AB29" s="442"/>
      <c r="AC29" s="443"/>
      <c r="AD29" s="444"/>
    </row>
    <row r="30" spans="1:30" ht="12.95" customHeight="1">
      <c r="A30" s="10"/>
      <c r="B30" s="408" t="s">
        <v>117</v>
      </c>
      <c r="C30" s="409"/>
      <c r="D30" s="409"/>
      <c r="E30" s="409"/>
      <c r="F30" s="409"/>
      <c r="G30" s="409"/>
      <c r="H30" s="409"/>
      <c r="I30" s="409"/>
      <c r="J30" s="409"/>
      <c r="K30" s="409"/>
      <c r="L30" s="409"/>
      <c r="M30" s="409"/>
      <c r="N30" s="409"/>
      <c r="O30" s="409"/>
      <c r="P30" s="409"/>
      <c r="Q30" s="409"/>
      <c r="R30" s="409"/>
      <c r="S30" s="409"/>
      <c r="T30" s="410"/>
      <c r="U30" s="414">
        <f>データシート!D68</f>
        <v>0</v>
      </c>
      <c r="V30" s="414"/>
      <c r="W30" s="414"/>
      <c r="X30" s="414"/>
      <c r="Y30" s="414"/>
      <c r="Z30" s="414"/>
      <c r="AA30" s="414"/>
      <c r="AB30" s="414"/>
      <c r="AC30" s="416" t="s">
        <v>54</v>
      </c>
      <c r="AD30" s="417"/>
    </row>
    <row r="31" spans="1:30" ht="12.95" customHeight="1">
      <c r="A31" s="10"/>
      <c r="B31" s="411"/>
      <c r="C31" s="412"/>
      <c r="D31" s="412"/>
      <c r="E31" s="412"/>
      <c r="F31" s="412"/>
      <c r="G31" s="412"/>
      <c r="H31" s="412"/>
      <c r="I31" s="412"/>
      <c r="J31" s="412"/>
      <c r="K31" s="412"/>
      <c r="L31" s="412"/>
      <c r="M31" s="412"/>
      <c r="N31" s="412"/>
      <c r="O31" s="412"/>
      <c r="P31" s="412"/>
      <c r="Q31" s="412"/>
      <c r="R31" s="412"/>
      <c r="S31" s="412"/>
      <c r="T31" s="413"/>
      <c r="U31" s="415"/>
      <c r="V31" s="415"/>
      <c r="W31" s="415"/>
      <c r="X31" s="415"/>
      <c r="Y31" s="415"/>
      <c r="Z31" s="415"/>
      <c r="AA31" s="415"/>
      <c r="AB31" s="415"/>
      <c r="AC31" s="418"/>
      <c r="AD31" s="419"/>
    </row>
    <row r="32" spans="1:30" ht="12.95" customHeight="1">
      <c r="A32" s="2"/>
      <c r="B32" s="411" t="s">
        <v>115</v>
      </c>
      <c r="C32" s="412"/>
      <c r="D32" s="412"/>
      <c r="E32" s="412"/>
      <c r="F32" s="412"/>
      <c r="G32" s="412"/>
      <c r="H32" s="412"/>
      <c r="I32" s="412"/>
      <c r="J32" s="412"/>
      <c r="K32" s="412"/>
      <c r="L32" s="412"/>
      <c r="M32" s="412"/>
      <c r="N32" s="412"/>
      <c r="O32" s="412"/>
      <c r="P32" s="412"/>
      <c r="Q32" s="412"/>
      <c r="R32" s="412"/>
      <c r="S32" s="412"/>
      <c r="T32" s="413"/>
      <c r="U32" s="415">
        <f>データシート!D69</f>
        <v>0</v>
      </c>
      <c r="V32" s="415"/>
      <c r="W32" s="415"/>
      <c r="X32" s="415"/>
      <c r="Y32" s="415"/>
      <c r="Z32" s="415"/>
      <c r="AA32" s="415"/>
      <c r="AB32" s="415"/>
      <c r="AC32" s="418" t="s">
        <v>54</v>
      </c>
      <c r="AD32" s="419"/>
    </row>
    <row r="33" spans="1:30" ht="12.95" customHeight="1">
      <c r="A33" s="2"/>
      <c r="B33" s="411"/>
      <c r="C33" s="412"/>
      <c r="D33" s="412"/>
      <c r="E33" s="412"/>
      <c r="F33" s="412"/>
      <c r="G33" s="412"/>
      <c r="H33" s="412"/>
      <c r="I33" s="412"/>
      <c r="J33" s="412"/>
      <c r="K33" s="412"/>
      <c r="L33" s="412"/>
      <c r="M33" s="412"/>
      <c r="N33" s="412"/>
      <c r="O33" s="412"/>
      <c r="P33" s="412"/>
      <c r="Q33" s="412"/>
      <c r="R33" s="412"/>
      <c r="S33" s="412"/>
      <c r="T33" s="413"/>
      <c r="U33" s="415"/>
      <c r="V33" s="415"/>
      <c r="W33" s="415"/>
      <c r="X33" s="415"/>
      <c r="Y33" s="415"/>
      <c r="Z33" s="415"/>
      <c r="AA33" s="415"/>
      <c r="AB33" s="415"/>
      <c r="AC33" s="418"/>
      <c r="AD33" s="419"/>
    </row>
    <row r="34" spans="1:30" ht="12.95" customHeight="1">
      <c r="A34" s="2"/>
      <c r="B34" s="411" t="s">
        <v>116</v>
      </c>
      <c r="C34" s="412"/>
      <c r="D34" s="412"/>
      <c r="E34" s="412"/>
      <c r="F34" s="412"/>
      <c r="G34" s="412"/>
      <c r="H34" s="412"/>
      <c r="I34" s="412"/>
      <c r="J34" s="412"/>
      <c r="K34" s="412"/>
      <c r="L34" s="412"/>
      <c r="M34" s="412"/>
      <c r="N34" s="412"/>
      <c r="O34" s="412"/>
      <c r="P34" s="412"/>
      <c r="Q34" s="412"/>
      <c r="R34" s="412"/>
      <c r="S34" s="412"/>
      <c r="T34" s="413"/>
      <c r="U34" s="415">
        <f>データシート!D70</f>
        <v>0</v>
      </c>
      <c r="V34" s="415"/>
      <c r="W34" s="415"/>
      <c r="X34" s="415"/>
      <c r="Y34" s="415"/>
      <c r="Z34" s="415"/>
      <c r="AA34" s="415"/>
      <c r="AB34" s="415"/>
      <c r="AC34" s="418" t="s">
        <v>54</v>
      </c>
      <c r="AD34" s="419"/>
    </row>
    <row r="35" spans="1:30" ht="12.95" customHeight="1">
      <c r="A35" s="2"/>
      <c r="B35" s="411"/>
      <c r="C35" s="412"/>
      <c r="D35" s="412"/>
      <c r="E35" s="412"/>
      <c r="F35" s="412"/>
      <c r="G35" s="412"/>
      <c r="H35" s="412"/>
      <c r="I35" s="412"/>
      <c r="J35" s="412"/>
      <c r="K35" s="412"/>
      <c r="L35" s="412"/>
      <c r="M35" s="412"/>
      <c r="N35" s="412"/>
      <c r="O35" s="412"/>
      <c r="P35" s="412"/>
      <c r="Q35" s="412"/>
      <c r="R35" s="412"/>
      <c r="S35" s="412"/>
      <c r="T35" s="413"/>
      <c r="U35" s="415"/>
      <c r="V35" s="415"/>
      <c r="W35" s="415"/>
      <c r="X35" s="415"/>
      <c r="Y35" s="415"/>
      <c r="Z35" s="415"/>
      <c r="AA35" s="415"/>
      <c r="AB35" s="415"/>
      <c r="AC35" s="418"/>
      <c r="AD35" s="419"/>
    </row>
    <row r="36" spans="1:30" ht="12.95" customHeight="1">
      <c r="A36" s="76"/>
      <c r="B36" s="411" t="s">
        <v>183</v>
      </c>
      <c r="C36" s="412"/>
      <c r="D36" s="412"/>
      <c r="E36" s="412"/>
      <c r="F36" s="412"/>
      <c r="G36" s="412"/>
      <c r="H36" s="412"/>
      <c r="I36" s="412"/>
      <c r="J36" s="412"/>
      <c r="K36" s="412"/>
      <c r="L36" s="412"/>
      <c r="M36" s="412"/>
      <c r="N36" s="412"/>
      <c r="O36" s="412"/>
      <c r="P36" s="412"/>
      <c r="Q36" s="412"/>
      <c r="R36" s="412"/>
      <c r="S36" s="412"/>
      <c r="T36" s="413"/>
      <c r="U36" s="415">
        <f>データシート!D71</f>
        <v>0</v>
      </c>
      <c r="V36" s="415"/>
      <c r="W36" s="415"/>
      <c r="X36" s="415"/>
      <c r="Y36" s="415"/>
      <c r="Z36" s="415"/>
      <c r="AA36" s="415"/>
      <c r="AB36" s="415"/>
      <c r="AC36" s="418" t="s">
        <v>54</v>
      </c>
      <c r="AD36" s="419"/>
    </row>
    <row r="37" spans="1:30" s="5" customFormat="1" ht="12.95" customHeight="1">
      <c r="A37" s="11"/>
      <c r="B37" s="411"/>
      <c r="C37" s="412"/>
      <c r="D37" s="412"/>
      <c r="E37" s="412"/>
      <c r="F37" s="412"/>
      <c r="G37" s="412"/>
      <c r="H37" s="412"/>
      <c r="I37" s="412"/>
      <c r="J37" s="412"/>
      <c r="K37" s="412"/>
      <c r="L37" s="412"/>
      <c r="M37" s="412"/>
      <c r="N37" s="412"/>
      <c r="O37" s="412"/>
      <c r="P37" s="412"/>
      <c r="Q37" s="412"/>
      <c r="R37" s="412"/>
      <c r="S37" s="412"/>
      <c r="T37" s="413"/>
      <c r="U37" s="415"/>
      <c r="V37" s="415"/>
      <c r="W37" s="415"/>
      <c r="X37" s="415"/>
      <c r="Y37" s="415"/>
      <c r="Z37" s="415"/>
      <c r="AA37" s="415"/>
      <c r="AB37" s="415"/>
      <c r="AC37" s="418"/>
      <c r="AD37" s="419"/>
    </row>
    <row r="38" spans="1:30" ht="12.95" customHeight="1">
      <c r="B38" s="453" t="s">
        <v>261</v>
      </c>
      <c r="C38" s="424"/>
      <c r="D38" s="424"/>
      <c r="E38" s="424"/>
      <c r="F38" s="424"/>
      <c r="G38" s="424"/>
      <c r="H38" s="424"/>
      <c r="I38" s="424"/>
      <c r="J38" s="424"/>
      <c r="K38" s="424"/>
      <c r="L38" s="424"/>
      <c r="M38" s="424"/>
      <c r="N38" s="424"/>
      <c r="O38" s="424"/>
      <c r="P38" s="424"/>
      <c r="Q38" s="424"/>
      <c r="R38" s="424"/>
      <c r="S38" s="424"/>
      <c r="T38" s="425"/>
      <c r="U38" s="429">
        <f>データシート!D72</f>
        <v>0</v>
      </c>
      <c r="V38" s="430"/>
      <c r="W38" s="430"/>
      <c r="X38" s="430"/>
      <c r="Y38" s="430"/>
      <c r="Z38" s="430"/>
      <c r="AA38" s="430"/>
      <c r="AB38" s="430"/>
      <c r="AC38" s="388" t="s">
        <v>54</v>
      </c>
      <c r="AD38" s="435"/>
    </row>
    <row r="39" spans="1:30" ht="12.95" customHeight="1">
      <c r="B39" s="423"/>
      <c r="C39" s="424"/>
      <c r="D39" s="424"/>
      <c r="E39" s="424"/>
      <c r="F39" s="424"/>
      <c r="G39" s="424"/>
      <c r="H39" s="424"/>
      <c r="I39" s="424"/>
      <c r="J39" s="424"/>
      <c r="K39" s="424"/>
      <c r="L39" s="424"/>
      <c r="M39" s="424"/>
      <c r="N39" s="424"/>
      <c r="O39" s="424"/>
      <c r="P39" s="424"/>
      <c r="Q39" s="424"/>
      <c r="R39" s="424"/>
      <c r="S39" s="424"/>
      <c r="T39" s="425"/>
      <c r="U39" s="431"/>
      <c r="V39" s="432"/>
      <c r="W39" s="432"/>
      <c r="X39" s="432"/>
      <c r="Y39" s="432"/>
      <c r="Z39" s="432"/>
      <c r="AA39" s="432"/>
      <c r="AB39" s="432"/>
      <c r="AC39" s="391"/>
      <c r="AD39" s="436"/>
    </row>
    <row r="40" spans="1:30" ht="12.95" customHeight="1">
      <c r="B40" s="423"/>
      <c r="C40" s="424"/>
      <c r="D40" s="424"/>
      <c r="E40" s="424"/>
      <c r="F40" s="424"/>
      <c r="G40" s="424"/>
      <c r="H40" s="424"/>
      <c r="I40" s="424"/>
      <c r="J40" s="424"/>
      <c r="K40" s="424"/>
      <c r="L40" s="424"/>
      <c r="M40" s="424"/>
      <c r="N40" s="424"/>
      <c r="O40" s="424"/>
      <c r="P40" s="424"/>
      <c r="Q40" s="424"/>
      <c r="R40" s="424"/>
      <c r="S40" s="424"/>
      <c r="T40" s="425"/>
      <c r="U40" s="431"/>
      <c r="V40" s="432"/>
      <c r="W40" s="432"/>
      <c r="X40" s="432"/>
      <c r="Y40" s="432"/>
      <c r="Z40" s="432"/>
      <c r="AA40" s="432"/>
      <c r="AB40" s="432"/>
      <c r="AC40" s="391"/>
      <c r="AD40" s="436"/>
    </row>
    <row r="41" spans="1:30" ht="12.95" customHeight="1">
      <c r="B41" s="426"/>
      <c r="C41" s="427"/>
      <c r="D41" s="427"/>
      <c r="E41" s="427"/>
      <c r="F41" s="427"/>
      <c r="G41" s="427"/>
      <c r="H41" s="427"/>
      <c r="I41" s="427"/>
      <c r="J41" s="427"/>
      <c r="K41" s="427"/>
      <c r="L41" s="427"/>
      <c r="M41" s="427"/>
      <c r="N41" s="427"/>
      <c r="O41" s="427"/>
      <c r="P41" s="427"/>
      <c r="Q41" s="427"/>
      <c r="R41" s="427"/>
      <c r="S41" s="427"/>
      <c r="T41" s="428"/>
      <c r="U41" s="433"/>
      <c r="V41" s="434"/>
      <c r="W41" s="434"/>
      <c r="X41" s="434"/>
      <c r="Y41" s="434"/>
      <c r="Z41" s="434"/>
      <c r="AA41" s="434"/>
      <c r="AB41" s="434"/>
      <c r="AC41" s="394"/>
      <c r="AD41" s="437"/>
    </row>
    <row r="42" spans="1:30" ht="12.95" customHeight="1">
      <c r="B42" s="438" t="s">
        <v>184</v>
      </c>
      <c r="C42" s="421"/>
      <c r="D42" s="421"/>
      <c r="E42" s="421"/>
      <c r="F42" s="421"/>
      <c r="G42" s="421"/>
      <c r="H42" s="421"/>
      <c r="I42" s="421"/>
      <c r="J42" s="421"/>
      <c r="K42" s="421"/>
      <c r="L42" s="421"/>
      <c r="M42" s="421"/>
      <c r="N42" s="421"/>
      <c r="O42" s="421"/>
      <c r="P42" s="421"/>
      <c r="Q42" s="421"/>
      <c r="R42" s="421"/>
      <c r="S42" s="421"/>
      <c r="T42" s="422"/>
      <c r="U42" s="432">
        <f>データシート!D73</f>
        <v>0</v>
      </c>
      <c r="V42" s="432"/>
      <c r="W42" s="432"/>
      <c r="X42" s="432"/>
      <c r="Y42" s="432"/>
      <c r="Z42" s="432"/>
      <c r="AA42" s="432"/>
      <c r="AB42" s="432"/>
      <c r="AC42" s="391" t="s">
        <v>54</v>
      </c>
      <c r="AD42" s="436"/>
    </row>
    <row r="43" spans="1:30" ht="12.95" customHeight="1" thickBot="1">
      <c r="B43" s="423"/>
      <c r="C43" s="424"/>
      <c r="D43" s="424"/>
      <c r="E43" s="424"/>
      <c r="F43" s="424"/>
      <c r="G43" s="424"/>
      <c r="H43" s="424"/>
      <c r="I43" s="424"/>
      <c r="J43" s="424"/>
      <c r="K43" s="424"/>
      <c r="L43" s="424"/>
      <c r="M43" s="424"/>
      <c r="N43" s="424"/>
      <c r="O43" s="424"/>
      <c r="P43" s="424"/>
      <c r="Q43" s="424"/>
      <c r="R43" s="424"/>
      <c r="S43" s="424"/>
      <c r="T43" s="425"/>
      <c r="U43" s="432"/>
      <c r="V43" s="432"/>
      <c r="W43" s="432"/>
      <c r="X43" s="432"/>
      <c r="Y43" s="432"/>
      <c r="Z43" s="432"/>
      <c r="AA43" s="432"/>
      <c r="AB43" s="432"/>
      <c r="AC43" s="391"/>
      <c r="AD43" s="436"/>
    </row>
    <row r="44" spans="1:30" ht="12.95" customHeight="1">
      <c r="B44" s="445" t="s">
        <v>185</v>
      </c>
      <c r="C44" s="446"/>
      <c r="D44" s="446"/>
      <c r="E44" s="446"/>
      <c r="F44" s="446"/>
      <c r="G44" s="446"/>
      <c r="H44" s="446"/>
      <c r="I44" s="446"/>
      <c r="J44" s="446"/>
      <c r="K44" s="446"/>
      <c r="L44" s="446"/>
      <c r="M44" s="446"/>
      <c r="N44" s="446"/>
      <c r="O44" s="446"/>
      <c r="P44" s="446"/>
      <c r="Q44" s="446"/>
      <c r="R44" s="446"/>
      <c r="S44" s="446"/>
      <c r="T44" s="447"/>
      <c r="U44" s="448" t="e">
        <f>データシート!D74</f>
        <v>#VALUE!</v>
      </c>
      <c r="V44" s="449"/>
      <c r="W44" s="449"/>
      <c r="X44" s="449"/>
      <c r="Y44" s="449"/>
      <c r="Z44" s="449"/>
      <c r="AA44" s="449"/>
      <c r="AB44" s="449"/>
      <c r="AC44" s="451" t="s">
        <v>54</v>
      </c>
      <c r="AD44" s="452"/>
    </row>
    <row r="45" spans="1:30" ht="12.95" customHeight="1" thickBot="1">
      <c r="B45" s="439"/>
      <c r="C45" s="440"/>
      <c r="D45" s="440"/>
      <c r="E45" s="440"/>
      <c r="F45" s="440"/>
      <c r="G45" s="440"/>
      <c r="H45" s="440"/>
      <c r="I45" s="440"/>
      <c r="J45" s="440"/>
      <c r="K45" s="440"/>
      <c r="L45" s="440"/>
      <c r="M45" s="440"/>
      <c r="N45" s="440"/>
      <c r="O45" s="440"/>
      <c r="P45" s="440"/>
      <c r="Q45" s="440"/>
      <c r="R45" s="440"/>
      <c r="S45" s="440"/>
      <c r="T45" s="441"/>
      <c r="U45" s="450"/>
      <c r="V45" s="442"/>
      <c r="W45" s="442"/>
      <c r="X45" s="442"/>
      <c r="Y45" s="442"/>
      <c r="Z45" s="442"/>
      <c r="AA45" s="442"/>
      <c r="AB45" s="442"/>
      <c r="AC45" s="443"/>
      <c r="AD45" s="444"/>
    </row>
    <row r="46" spans="1:30" ht="11.1" customHeight="1">
      <c r="B46" s="5" t="s">
        <v>186</v>
      </c>
    </row>
    <row r="47" spans="1:30" ht="11.1" customHeight="1">
      <c r="B47" s="5" t="s">
        <v>118</v>
      </c>
    </row>
    <row r="48" spans="1:30" ht="11.1" customHeight="1">
      <c r="B48" s="5" t="s">
        <v>119</v>
      </c>
    </row>
    <row r="49" spans="2:2" ht="11.1" customHeight="1">
      <c r="B49" s="5" t="s">
        <v>120</v>
      </c>
    </row>
    <row r="50" spans="2:2" ht="11.1" customHeight="1">
      <c r="B50" s="5" t="s">
        <v>121</v>
      </c>
    </row>
    <row r="51" spans="2:2" ht="12.95" customHeight="1"/>
    <row r="52" spans="2:2" ht="9.9499999999999993" customHeight="1"/>
    <row r="53" spans="2:2" ht="9.9499999999999993" customHeight="1"/>
    <row r="54" spans="2:2" ht="9.9499999999999993" customHeight="1"/>
    <row r="55" spans="2:2" ht="9.9499999999999993" customHeight="1"/>
    <row r="56" spans="2:2" ht="9.9499999999999993" customHeight="1"/>
    <row r="57" spans="2:2" ht="9.9499999999999993" customHeight="1"/>
    <row r="58" spans="2:2" ht="9.9499999999999993" customHeight="1"/>
    <row r="59" spans="2:2" ht="9.9499999999999993" customHeight="1"/>
    <row r="60" spans="2:2" ht="9.9499999999999993" customHeight="1"/>
    <row r="61" spans="2:2" ht="9.9499999999999993" customHeight="1"/>
    <row r="62" spans="2:2" ht="9.9499999999999993" customHeight="1"/>
    <row r="63" spans="2:2" ht="9.9499999999999993" customHeight="1"/>
    <row r="64" spans="2:2" ht="9.9499999999999993" customHeight="1"/>
    <row r="65" ht="9.9499999999999993" customHeight="1"/>
    <row r="66" ht="9.9499999999999993" customHeight="1"/>
    <row r="67" ht="9.9499999999999993" customHeight="1"/>
  </sheetData>
  <sheetProtection algorithmName="SHA-512" hashValue="q/a6LQ+1COXKZy5405MaYzdqstNZJMyyTz3oQmQ2Bb23/Mmku86Rp7uc0qs9RhEtTB177x+2l5eND6L+3lPoDw==" saltValue="jWhXW5eTfwXHeXxbhmAc4g==" spinCount="100000" sheet="1" objects="1" scenarios="1"/>
  <mergeCells count="53">
    <mergeCell ref="B44:T45"/>
    <mergeCell ref="U44:AB45"/>
    <mergeCell ref="AC44:AD45"/>
    <mergeCell ref="B38:T41"/>
    <mergeCell ref="U38:AB41"/>
    <mergeCell ref="B42:T43"/>
    <mergeCell ref="U42:AB43"/>
    <mergeCell ref="AC42:AD43"/>
    <mergeCell ref="AC38:AD41"/>
    <mergeCell ref="B36:T37"/>
    <mergeCell ref="U36:AB37"/>
    <mergeCell ref="AC36:AD37"/>
    <mergeCell ref="B32:T33"/>
    <mergeCell ref="U32:AB33"/>
    <mergeCell ref="AC32:AD33"/>
    <mergeCell ref="B34:T35"/>
    <mergeCell ref="U34:AB35"/>
    <mergeCell ref="AC34:AD35"/>
    <mergeCell ref="B28:T29"/>
    <mergeCell ref="U28:AB29"/>
    <mergeCell ref="AC28:AD29"/>
    <mergeCell ref="B30:T31"/>
    <mergeCell ref="U30:AB31"/>
    <mergeCell ref="AC30:AD31"/>
    <mergeCell ref="B24:T27"/>
    <mergeCell ref="U24:AB27"/>
    <mergeCell ref="B20:T21"/>
    <mergeCell ref="U20:AB21"/>
    <mergeCell ref="AC20:AD21"/>
    <mergeCell ref="B22:T23"/>
    <mergeCell ref="U22:AB23"/>
    <mergeCell ref="AC22:AD23"/>
    <mergeCell ref="AC24:AD27"/>
    <mergeCell ref="B16:T17"/>
    <mergeCell ref="U16:AB17"/>
    <mergeCell ref="AC16:AD17"/>
    <mergeCell ref="B18:T19"/>
    <mergeCell ref="U18:AB19"/>
    <mergeCell ref="AC18:AD19"/>
    <mergeCell ref="B10:M11"/>
    <mergeCell ref="N10:AD11"/>
    <mergeCell ref="B12:M13"/>
    <mergeCell ref="N12:AD13"/>
    <mergeCell ref="B14:T15"/>
    <mergeCell ref="U14:AD15"/>
    <mergeCell ref="A1:I2"/>
    <mergeCell ref="B4:H9"/>
    <mergeCell ref="O4:AD4"/>
    <mergeCell ref="O5:AD5"/>
    <mergeCell ref="O6:AD6"/>
    <mergeCell ref="O7:AD7"/>
    <mergeCell ref="O9:S9"/>
    <mergeCell ref="X9:Z9"/>
  </mergeCells>
  <phoneticPr fontId="1"/>
  <conditionalFormatting sqref="J4:O7">
    <cfRule type="cellIs" dxfId="3" priority="1" operator="equal">
      <formula>0</formula>
    </cfRule>
  </conditionalFormatting>
  <conditionalFormatting sqref="J8:AD8">
    <cfRule type="cellIs" dxfId="2" priority="4" operator="equal">
      <formula>0</formula>
    </cfRule>
  </conditionalFormatting>
  <conditionalFormatting sqref="N10">
    <cfRule type="cellIs" dxfId="1" priority="3" operator="equal">
      <formula>0</formula>
    </cfRule>
  </conditionalFormatting>
  <conditionalFormatting sqref="N12">
    <cfRule type="cellIs" dxfId="0" priority="2" operator="equal">
      <formula>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93032-0848-4C7A-9563-3128DA330CD7}">
  <sheetPr>
    <tabColor rgb="FFFFFF00"/>
  </sheetPr>
  <dimension ref="A1:AF62"/>
  <sheetViews>
    <sheetView showGridLines="0" showZeros="0" view="pageBreakPreview" zoomScaleNormal="100" zoomScaleSheetLayoutView="100" workbookViewId="0">
      <selection activeCell="B8" sqref="B8"/>
    </sheetView>
  </sheetViews>
  <sheetFormatPr defaultColWidth="9" defaultRowHeight="13.5"/>
  <cols>
    <col min="1" max="43" width="2.625" style="1" customWidth="1"/>
    <col min="44" max="16384" width="9" style="1"/>
  </cols>
  <sheetData>
    <row r="1" spans="1:32" ht="12.95" customHeight="1">
      <c r="A1" s="454" t="s">
        <v>29</v>
      </c>
      <c r="B1" s="454"/>
      <c r="C1" s="454"/>
      <c r="D1" s="454"/>
      <c r="E1" s="454"/>
      <c r="F1" s="454"/>
      <c r="G1" s="454"/>
      <c r="H1" s="454"/>
      <c r="I1" s="454"/>
      <c r="W1" s="2"/>
      <c r="X1" s="2"/>
      <c r="Y1" s="2"/>
      <c r="Z1" s="2"/>
      <c r="AA1" s="2"/>
      <c r="AB1" s="2"/>
      <c r="AC1" s="2"/>
      <c r="AD1" s="2"/>
    </row>
    <row r="2" spans="1:32" ht="12.95" customHeight="1">
      <c r="A2" s="454"/>
      <c r="B2" s="454"/>
      <c r="C2" s="454"/>
      <c r="D2" s="454"/>
      <c r="E2" s="454"/>
      <c r="F2" s="454"/>
      <c r="G2" s="454"/>
      <c r="H2" s="454"/>
      <c r="I2" s="454"/>
      <c r="T2" s="2"/>
      <c r="U2" s="2"/>
      <c r="V2" s="2"/>
      <c r="W2" s="2"/>
      <c r="X2" s="456">
        <f>データシート!D9</f>
        <v>0</v>
      </c>
      <c r="Y2" s="456"/>
      <c r="Z2" s="456"/>
      <c r="AA2" s="456"/>
      <c r="AB2" s="456"/>
      <c r="AC2" s="456"/>
      <c r="AD2" s="456"/>
      <c r="AE2" s="456"/>
      <c r="AF2" s="456"/>
    </row>
    <row r="3" spans="1:32" ht="12.95" customHeight="1">
      <c r="X3" s="456"/>
      <c r="Y3" s="456"/>
      <c r="Z3" s="456"/>
      <c r="AA3" s="456"/>
      <c r="AB3" s="456"/>
      <c r="AC3" s="456"/>
      <c r="AD3" s="456"/>
      <c r="AE3" s="456"/>
      <c r="AF3" s="456"/>
    </row>
    <row r="4" spans="1:32" ht="20.100000000000001" customHeight="1">
      <c r="A4" s="455" t="s">
        <v>48</v>
      </c>
      <c r="B4" s="455"/>
      <c r="C4" s="455"/>
      <c r="D4" s="455"/>
      <c r="E4" s="455"/>
      <c r="F4" s="455"/>
      <c r="G4" s="455"/>
      <c r="H4" s="455"/>
      <c r="I4" s="455"/>
      <c r="J4" s="455"/>
      <c r="K4" s="455"/>
      <c r="L4" s="455"/>
      <c r="M4" s="455"/>
      <c r="N4" s="455"/>
      <c r="O4" s="455"/>
      <c r="P4" s="455"/>
      <c r="Q4" s="455"/>
      <c r="R4" s="455"/>
      <c r="S4" s="455"/>
      <c r="T4" s="455"/>
      <c r="U4" s="455"/>
      <c r="V4" s="455"/>
      <c r="W4" s="455"/>
      <c r="X4" s="455"/>
      <c r="Y4" s="455"/>
      <c r="Z4" s="455"/>
      <c r="AA4" s="455"/>
      <c r="AB4" s="455"/>
      <c r="AC4" s="455"/>
      <c r="AD4" s="455"/>
      <c r="AE4" s="455"/>
      <c r="AF4" s="455"/>
    </row>
    <row r="5" spans="1:32" ht="20.100000000000001" customHeight="1">
      <c r="A5" s="26"/>
      <c r="B5" s="26"/>
      <c r="C5" s="26"/>
      <c r="D5" s="26"/>
      <c r="E5" s="26"/>
      <c r="F5" s="26"/>
      <c r="G5" s="26"/>
      <c r="H5" s="26"/>
      <c r="I5" s="26"/>
      <c r="J5" s="26"/>
      <c r="K5" s="26"/>
      <c r="L5" s="26"/>
      <c r="M5" s="26"/>
      <c r="N5" s="26"/>
      <c r="O5" s="26"/>
      <c r="P5" s="26"/>
      <c r="Q5" s="26"/>
      <c r="S5" s="26"/>
      <c r="T5" s="26"/>
      <c r="U5" s="26"/>
      <c r="V5" s="26"/>
      <c r="W5" s="26"/>
      <c r="X5" s="26"/>
      <c r="Y5" s="26"/>
      <c r="Z5" s="26"/>
      <c r="AA5" s="26"/>
      <c r="AB5" s="26"/>
      <c r="AC5" s="26"/>
      <c r="AD5" s="26"/>
      <c r="AE5" s="26"/>
      <c r="AF5" s="26"/>
    </row>
    <row r="6" spans="1:32" ht="12.95" customHeight="1">
      <c r="A6" s="1" t="s">
        <v>20</v>
      </c>
    </row>
    <row r="7" spans="1:32" ht="12.95" customHeight="1">
      <c r="A7" s="1" t="s">
        <v>21</v>
      </c>
      <c r="B7" s="1" t="s">
        <v>283</v>
      </c>
    </row>
    <row r="8" spans="1:32" ht="12.95" customHeight="1">
      <c r="W8" s="36"/>
      <c r="X8" s="35"/>
      <c r="Z8" s="36"/>
      <c r="AA8" s="35"/>
      <c r="AB8" s="35"/>
    </row>
    <row r="9" spans="1:32" ht="20.100000000000001" customHeight="1">
      <c r="N9" s="38" t="s">
        <v>122</v>
      </c>
      <c r="O9" s="35"/>
      <c r="P9" s="35"/>
      <c r="Q9" s="35"/>
      <c r="S9" s="35"/>
      <c r="T9" s="35"/>
      <c r="U9" s="35"/>
      <c r="V9" s="458" t="str">
        <f>IF(データシート!D8="買取","〒"&amp;データシート!D23&amp;"-"&amp;データシート!G23&amp;"  "&amp;データシート!D24,"〒"&amp;データシート!D43&amp;"-"&amp;データシート!G43&amp;"  "&amp;データシート!D44)</f>
        <v xml:space="preserve">〒-  </v>
      </c>
      <c r="W9" s="458"/>
      <c r="X9" s="458"/>
      <c r="Y9" s="458"/>
      <c r="Z9" s="458"/>
      <c r="AA9" s="458"/>
      <c r="AB9" s="458"/>
      <c r="AC9" s="458"/>
      <c r="AD9" s="458"/>
      <c r="AE9" s="458"/>
      <c r="AF9" s="458"/>
    </row>
    <row r="10" spans="1:32" ht="20.100000000000001" customHeight="1">
      <c r="Q10" s="457" t="s">
        <v>78</v>
      </c>
      <c r="R10" s="457"/>
      <c r="S10" s="457"/>
      <c r="T10" s="457"/>
      <c r="U10" s="457"/>
      <c r="V10" s="457">
        <f>IFERROR(IF(データシート!D8="買取",データシート!D25,データシート!D45),"")</f>
        <v>0</v>
      </c>
      <c r="W10" s="457"/>
      <c r="X10" s="457"/>
      <c r="Y10" s="457"/>
      <c r="Z10" s="457"/>
      <c r="AA10" s="457"/>
      <c r="AB10" s="457"/>
      <c r="AC10" s="457"/>
      <c r="AD10" s="457"/>
      <c r="AE10" s="457"/>
      <c r="AF10" s="457"/>
    </row>
    <row r="11" spans="1:32" ht="20.100000000000001" customHeight="1">
      <c r="Q11" s="6" t="s">
        <v>221</v>
      </c>
      <c r="R11" s="6"/>
      <c r="S11" s="6"/>
      <c r="T11" s="6"/>
      <c r="U11" s="6"/>
      <c r="V11" s="6"/>
      <c r="W11" s="457" t="str">
        <f>IFERROR(IF(データシート!D8="買取",データシート!D26&amp;"  "&amp;データシート!D27,データシート!D46&amp;"  "&amp;データシート!D47),"")</f>
        <v xml:space="preserve">  </v>
      </c>
      <c r="X11" s="457"/>
      <c r="Y11" s="457"/>
      <c r="Z11" s="457"/>
      <c r="AA11" s="457"/>
      <c r="AB11" s="457"/>
      <c r="AC11" s="457"/>
      <c r="AD11" s="457"/>
      <c r="AE11" s="457"/>
      <c r="AF11" s="457"/>
    </row>
    <row r="12" spans="1:32" ht="20.100000000000001" customHeight="1">
      <c r="Q12" s="454"/>
      <c r="R12" s="454"/>
      <c r="S12" s="454"/>
      <c r="T12" s="454"/>
      <c r="U12" s="454"/>
      <c r="V12" s="454"/>
      <c r="W12" s="454"/>
      <c r="X12" s="454"/>
      <c r="Y12" s="454"/>
      <c r="Z12" s="454"/>
      <c r="AA12" s="454"/>
      <c r="AB12" s="454"/>
      <c r="AC12" s="454"/>
      <c r="AD12" s="454"/>
      <c r="AE12" s="454"/>
      <c r="AF12" s="454"/>
    </row>
    <row r="13" spans="1:32" ht="12.95" customHeight="1"/>
    <row r="14" spans="1:32" ht="12.95" customHeight="1">
      <c r="A14" s="455"/>
      <c r="B14" s="455"/>
      <c r="C14" s="455"/>
      <c r="D14" s="455"/>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455"/>
    </row>
    <row r="15" spans="1:32" ht="20.100000000000001" customHeight="1">
      <c r="A15" s="454" t="s">
        <v>222</v>
      </c>
      <c r="B15" s="454"/>
      <c r="C15" s="454"/>
      <c r="D15" s="454"/>
      <c r="E15" s="454"/>
      <c r="F15" s="454"/>
      <c r="G15" s="454"/>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row>
    <row r="16" spans="1:32" ht="12.95" customHeight="1">
      <c r="A16" s="455"/>
      <c r="B16" s="455"/>
      <c r="C16" s="455"/>
      <c r="D16" s="455"/>
      <c r="E16" s="455"/>
      <c r="F16" s="455"/>
      <c r="G16" s="455"/>
      <c r="H16" s="455"/>
      <c r="I16" s="455"/>
      <c r="J16" s="455"/>
      <c r="K16" s="455"/>
      <c r="L16" s="455"/>
      <c r="M16" s="455"/>
      <c r="N16" s="455"/>
      <c r="O16" s="455"/>
      <c r="P16" s="455"/>
      <c r="Q16" s="455"/>
      <c r="R16" s="455"/>
      <c r="S16" s="455"/>
      <c r="T16" s="455"/>
      <c r="U16" s="455"/>
      <c r="V16" s="455"/>
      <c r="W16" s="455"/>
      <c r="X16" s="455"/>
      <c r="Y16" s="455"/>
      <c r="Z16" s="455"/>
      <c r="AA16" s="455"/>
      <c r="AB16" s="455"/>
      <c r="AC16" s="455"/>
      <c r="AD16" s="455"/>
    </row>
    <row r="17" spans="1:32" ht="12.95" customHeight="1"/>
    <row r="18" spans="1:32" ht="20.100000000000001" customHeight="1">
      <c r="A18" s="1" t="s">
        <v>123</v>
      </c>
    </row>
    <row r="19" spans="1:32" ht="20.100000000000001" customHeight="1">
      <c r="A19" s="1" t="s">
        <v>30</v>
      </c>
    </row>
    <row r="20" spans="1:32" ht="20.100000000000001" customHeight="1">
      <c r="A20" s="9"/>
      <c r="B20" s="9"/>
      <c r="C20" s="9"/>
      <c r="D20" s="9"/>
      <c r="E20" s="9"/>
      <c r="F20" s="9"/>
      <c r="G20" s="9"/>
      <c r="H20" s="9"/>
      <c r="I20" s="9"/>
      <c r="J20" s="9"/>
      <c r="K20" s="9"/>
      <c r="L20" s="9"/>
      <c r="M20" s="9"/>
      <c r="N20" s="9"/>
      <c r="O20" s="9"/>
      <c r="P20" s="9"/>
      <c r="Q20" s="9"/>
      <c r="R20" s="9"/>
      <c r="S20" s="9"/>
      <c r="T20" s="9"/>
      <c r="U20" s="9"/>
      <c r="V20" s="9"/>
      <c r="W20" s="9"/>
      <c r="X20" s="9"/>
      <c r="Y20" s="9"/>
    </row>
    <row r="21" spans="1:32" ht="20.100000000000001" customHeight="1">
      <c r="A21" s="9" t="s">
        <v>31</v>
      </c>
      <c r="B21" s="9"/>
      <c r="C21" s="9"/>
      <c r="D21" s="9"/>
      <c r="E21" s="9"/>
      <c r="F21" s="9"/>
      <c r="G21" s="9"/>
      <c r="H21" s="9"/>
      <c r="I21" s="9"/>
      <c r="J21" s="9"/>
      <c r="K21" s="9"/>
      <c r="L21" s="9"/>
      <c r="M21" s="9"/>
      <c r="N21" s="9"/>
      <c r="O21" s="9"/>
      <c r="P21" s="9"/>
      <c r="Q21" s="9"/>
      <c r="R21" s="9"/>
      <c r="S21" s="9"/>
      <c r="T21" s="9"/>
      <c r="U21" s="9"/>
      <c r="V21" s="9"/>
      <c r="W21" s="9"/>
      <c r="X21" s="9"/>
      <c r="Y21" s="9"/>
    </row>
    <row r="22" spans="1:32" ht="20.100000000000001" customHeight="1">
      <c r="B22" s="1" t="str">
        <f>IF(OR(データシート!D40="(１)GXリーグへの参画",データシート!D48="(１)GXリーグへの参画"),"☑","□")</f>
        <v>□</v>
      </c>
      <c r="C22" s="1" t="s">
        <v>40</v>
      </c>
    </row>
    <row r="23" spans="1:32" ht="20.100000000000001" customHeight="1">
      <c r="A23" s="9"/>
      <c r="B23" s="1" t="str">
        <f>IF(OR(データシート!D40="(２)以下の取組",データシート!D48="(２)以下の取組"),"☑","□")</f>
        <v>□</v>
      </c>
      <c r="C23" s="9" t="s">
        <v>41</v>
      </c>
      <c r="D23" s="9"/>
      <c r="E23" s="9"/>
      <c r="F23" s="9"/>
      <c r="G23" s="9"/>
      <c r="H23" s="9"/>
      <c r="I23" s="9"/>
      <c r="J23" s="9"/>
      <c r="K23" s="9"/>
      <c r="L23" s="9"/>
      <c r="M23" s="9"/>
      <c r="N23" s="9"/>
      <c r="O23" s="9"/>
      <c r="P23" s="9"/>
      <c r="Q23" s="9"/>
      <c r="R23" s="9"/>
      <c r="S23" s="9"/>
      <c r="T23" s="9"/>
      <c r="U23" s="9"/>
      <c r="V23" s="9"/>
      <c r="W23" s="9"/>
      <c r="X23" s="9"/>
      <c r="Y23" s="9"/>
      <c r="Z23" s="9"/>
      <c r="AA23" s="9"/>
      <c r="AB23" s="9"/>
      <c r="AC23" s="9"/>
      <c r="AD23" s="9"/>
    </row>
    <row r="24" spans="1:32" ht="20.100000000000001" customHeight="1">
      <c r="A24" s="15"/>
      <c r="B24" s="16"/>
      <c r="C24" s="16"/>
      <c r="D24" s="16"/>
      <c r="E24" s="16"/>
      <c r="F24" s="17"/>
      <c r="G24" s="17"/>
      <c r="H24" s="17"/>
      <c r="I24" s="17"/>
      <c r="J24" s="17"/>
      <c r="K24" s="17"/>
      <c r="L24" s="17"/>
      <c r="M24" s="17"/>
      <c r="N24" s="17"/>
      <c r="O24" s="17"/>
      <c r="P24" s="16"/>
      <c r="Q24" s="16"/>
      <c r="R24" s="16"/>
      <c r="S24" s="16"/>
      <c r="T24" s="16"/>
      <c r="U24" s="16"/>
      <c r="V24" s="16"/>
      <c r="W24" s="16"/>
      <c r="X24" s="16"/>
      <c r="Y24" s="16"/>
      <c r="Z24" s="16"/>
      <c r="AA24" s="16"/>
      <c r="AB24" s="16"/>
      <c r="AC24" s="16"/>
      <c r="AD24" s="16"/>
      <c r="AE24" s="17"/>
      <c r="AF24" s="18"/>
    </row>
    <row r="25" spans="1:32" ht="20.100000000000001" customHeight="1">
      <c r="A25" s="7" t="s">
        <v>49</v>
      </c>
      <c r="B25" s="2"/>
      <c r="C25" s="2"/>
      <c r="D25" s="2"/>
      <c r="E25" s="2"/>
      <c r="F25" s="9"/>
      <c r="G25" s="9"/>
      <c r="H25" s="9"/>
      <c r="I25" s="2"/>
      <c r="J25" s="2"/>
      <c r="K25" s="2"/>
      <c r="L25" s="2"/>
      <c r="M25" s="2"/>
      <c r="N25" s="2"/>
      <c r="O25" s="2"/>
      <c r="P25" s="2"/>
      <c r="Q25" s="2"/>
      <c r="R25" s="9"/>
      <c r="S25" s="9"/>
      <c r="T25" s="9"/>
      <c r="U25" s="2"/>
      <c r="V25" s="2"/>
      <c r="W25" s="2"/>
      <c r="X25" s="2"/>
      <c r="Y25" s="2"/>
      <c r="Z25" s="2"/>
      <c r="AA25" s="2"/>
      <c r="AB25" s="2"/>
      <c r="AC25" s="2"/>
      <c r="AD25" s="2"/>
      <c r="AE25" s="9"/>
      <c r="AF25" s="12"/>
    </row>
    <row r="26" spans="1:32" ht="20.100000000000001" customHeight="1">
      <c r="A26" s="7" t="s">
        <v>32</v>
      </c>
      <c r="B26" s="2"/>
      <c r="C26" s="2"/>
      <c r="D26" s="2"/>
      <c r="E26" s="2"/>
      <c r="F26" s="9"/>
      <c r="G26" s="9"/>
      <c r="H26" s="9"/>
      <c r="I26" s="9"/>
      <c r="J26" s="9"/>
      <c r="K26" s="2"/>
      <c r="L26" s="2"/>
      <c r="M26" s="2"/>
      <c r="N26" s="2"/>
      <c r="O26" s="2"/>
      <c r="P26" s="2"/>
      <c r="Q26" s="2"/>
      <c r="R26" s="2"/>
      <c r="S26" s="2"/>
      <c r="T26" s="9"/>
      <c r="U26" s="2"/>
      <c r="V26" s="2"/>
      <c r="W26" s="2"/>
      <c r="X26" s="2"/>
      <c r="Y26" s="2"/>
      <c r="Z26" s="2"/>
      <c r="AA26" s="2"/>
      <c r="AB26" s="2"/>
      <c r="AC26" s="2"/>
      <c r="AD26" s="2"/>
      <c r="AE26" s="9"/>
      <c r="AF26" s="12"/>
    </row>
    <row r="27" spans="1:32" ht="20.100000000000001" customHeight="1">
      <c r="A27" s="19"/>
      <c r="B27" s="8"/>
      <c r="C27" s="8"/>
      <c r="D27" s="8"/>
      <c r="E27" s="8"/>
      <c r="F27" s="4"/>
      <c r="G27" s="4"/>
      <c r="H27" s="4"/>
      <c r="I27" s="4"/>
      <c r="J27" s="4"/>
      <c r="K27" s="4"/>
      <c r="L27" s="4"/>
      <c r="M27" s="4"/>
      <c r="N27" s="4"/>
      <c r="O27" s="4"/>
      <c r="P27" s="8"/>
      <c r="Q27" s="8"/>
      <c r="R27" s="8"/>
      <c r="S27" s="8"/>
      <c r="T27" s="8"/>
      <c r="U27" s="8"/>
      <c r="V27" s="8"/>
      <c r="W27" s="8"/>
      <c r="X27" s="8"/>
      <c r="Y27" s="8"/>
      <c r="Z27" s="8"/>
      <c r="AA27" s="8"/>
      <c r="AB27" s="8"/>
      <c r="AC27" s="8"/>
      <c r="AD27" s="8"/>
      <c r="AE27" s="4"/>
      <c r="AF27" s="20"/>
    </row>
    <row r="28" spans="1:32" ht="14.45" customHeight="1">
      <c r="A28" s="10"/>
      <c r="B28" s="2"/>
      <c r="C28" s="2"/>
      <c r="D28" s="2"/>
      <c r="E28" s="2"/>
      <c r="F28" s="9"/>
      <c r="G28" s="9"/>
      <c r="H28" s="9"/>
      <c r="I28" s="2"/>
      <c r="J28" s="2"/>
      <c r="K28" s="9"/>
      <c r="L28" s="2"/>
      <c r="M28" s="2"/>
      <c r="N28" s="2"/>
      <c r="O28" s="2"/>
      <c r="P28" s="2"/>
      <c r="Q28" s="2"/>
      <c r="R28" s="2"/>
      <c r="S28" s="2"/>
      <c r="T28" s="2"/>
      <c r="U28" s="2"/>
      <c r="V28" s="2"/>
      <c r="W28" s="2"/>
      <c r="X28" s="2"/>
      <c r="Y28" s="2"/>
      <c r="Z28" s="2"/>
      <c r="AA28" s="2"/>
      <c r="AB28" s="2"/>
      <c r="AC28" s="2"/>
      <c r="AD28" s="2"/>
    </row>
    <row r="29" spans="1:32" ht="14.45" customHeight="1">
      <c r="A29" s="2"/>
      <c r="B29" s="2"/>
      <c r="C29" s="2"/>
      <c r="D29" s="2"/>
      <c r="E29" s="2"/>
      <c r="F29" s="9"/>
      <c r="G29" s="9"/>
      <c r="H29" s="9"/>
      <c r="I29" s="2"/>
      <c r="J29" s="2"/>
      <c r="K29" s="2"/>
      <c r="L29" s="2"/>
      <c r="M29" s="2"/>
      <c r="N29" s="2"/>
      <c r="O29" s="2"/>
      <c r="P29" s="2"/>
      <c r="Q29" s="2"/>
      <c r="R29" s="9"/>
      <c r="S29" s="9"/>
      <c r="T29" s="9"/>
      <c r="U29" s="2"/>
      <c r="V29" s="2"/>
      <c r="W29" s="2"/>
      <c r="X29" s="2"/>
      <c r="Y29" s="2"/>
      <c r="Z29" s="2"/>
      <c r="AA29" s="2"/>
      <c r="AB29" s="2"/>
      <c r="AC29" s="2"/>
      <c r="AD29" s="2"/>
    </row>
    <row r="30" spans="1:32" s="3" customFormat="1" ht="14.45" customHeight="1">
      <c r="A30" s="21" t="s">
        <v>34</v>
      </c>
      <c r="B30" s="21"/>
      <c r="C30" s="21" t="s">
        <v>35</v>
      </c>
      <c r="D30" s="21"/>
      <c r="E30" s="21"/>
      <c r="F30" s="22"/>
      <c r="G30" s="22"/>
      <c r="H30" s="22"/>
      <c r="I30" s="22"/>
      <c r="J30" s="22"/>
      <c r="K30" s="21"/>
      <c r="L30" s="21"/>
      <c r="M30" s="21"/>
      <c r="N30" s="21"/>
      <c r="O30" s="21"/>
      <c r="P30" s="21"/>
      <c r="Q30" s="21"/>
      <c r="R30" s="21"/>
      <c r="S30" s="21"/>
      <c r="T30" s="22"/>
      <c r="U30" s="21"/>
      <c r="V30" s="21"/>
      <c r="W30" s="21"/>
      <c r="X30" s="21"/>
      <c r="Y30" s="21"/>
      <c r="Z30" s="21"/>
      <c r="AA30" s="21"/>
      <c r="AB30" s="21"/>
      <c r="AC30" s="21"/>
      <c r="AD30" s="21"/>
    </row>
    <row r="31" spans="1:32" s="3" customFormat="1" ht="15.75" customHeight="1">
      <c r="A31" s="23" t="s">
        <v>36</v>
      </c>
      <c r="C31" s="3" t="s">
        <v>37</v>
      </c>
    </row>
    <row r="32" spans="1:32" s="3" customFormat="1" ht="15.75" customHeight="1">
      <c r="C32" s="3" t="s">
        <v>33</v>
      </c>
    </row>
    <row r="33" spans="1:3" s="3" customFormat="1" ht="15.75" customHeight="1">
      <c r="A33" s="3" t="s">
        <v>38</v>
      </c>
      <c r="C33" s="3" t="s">
        <v>39</v>
      </c>
    </row>
    <row r="34" spans="1:3" ht="12.95" customHeight="1"/>
    <row r="35" spans="1:3" ht="12.95" customHeight="1"/>
    <row r="36" spans="1:3" ht="12.95" customHeight="1"/>
    <row r="37" spans="1:3" ht="12.95" customHeight="1"/>
    <row r="38" spans="1:3" ht="12.95" customHeight="1"/>
    <row r="39" spans="1:3" ht="12.95" customHeight="1"/>
    <row r="40" spans="1:3" ht="12.95" customHeight="1"/>
    <row r="41" spans="1:3" ht="12.95" customHeight="1"/>
    <row r="42" spans="1:3" ht="12.95" customHeight="1"/>
    <row r="43" spans="1:3" ht="12.95" customHeight="1"/>
    <row r="44" spans="1:3" ht="12.95" customHeight="1"/>
    <row r="45" spans="1:3" ht="12.95" customHeight="1"/>
    <row r="46" spans="1:3" ht="12.95" customHeight="1"/>
    <row r="47" spans="1:3" ht="9.9499999999999993" customHeight="1"/>
    <row r="48" spans="1:3" ht="9.9499999999999993" customHeight="1"/>
    <row r="49" ht="9.9499999999999993" customHeight="1"/>
    <row r="50" ht="9.9499999999999993" customHeight="1"/>
    <row r="51" ht="9.9499999999999993" customHeight="1"/>
    <row r="52" ht="9.9499999999999993" customHeight="1"/>
    <row r="53" ht="9.9499999999999993" customHeight="1"/>
    <row r="54" ht="9.9499999999999993" customHeight="1"/>
    <row r="55" ht="9.9499999999999993" customHeight="1"/>
    <row r="56" ht="9.9499999999999993" customHeight="1"/>
    <row r="57" ht="9.9499999999999993" customHeight="1"/>
    <row r="58" ht="9.9499999999999993" customHeight="1"/>
    <row r="59" ht="9.9499999999999993" customHeight="1"/>
    <row r="60" ht="9.9499999999999993" customHeight="1"/>
    <row r="61" ht="9.9499999999999993" customHeight="1"/>
    <row r="62" ht="9.9499999999999993" customHeight="1"/>
  </sheetData>
  <sheetProtection algorithmName="SHA-512" hashValue="DW3IulC408gzmUjmzsdHidPQ8H+08s3vTc0b/Kqk/3hpM+ZQT9tpjMQFK7Mi661Me4GzCf8ZVCKMVwKjdply5w==" saltValue="SrKaMomZ3UdC9ymtHhM7pA==" spinCount="100000" sheet="1" objects="1" scenarios="1"/>
  <mergeCells count="11">
    <mergeCell ref="A1:I2"/>
    <mergeCell ref="A14:AD14"/>
    <mergeCell ref="A15:AD15"/>
    <mergeCell ref="A16:AD16"/>
    <mergeCell ref="A4:AF4"/>
    <mergeCell ref="Q12:AF12"/>
    <mergeCell ref="X2:AF3"/>
    <mergeCell ref="Q10:U10"/>
    <mergeCell ref="V10:AF10"/>
    <mergeCell ref="W11:AF11"/>
    <mergeCell ref="V9:AF9"/>
  </mergeCells>
  <phoneticPr fontId="1"/>
  <pageMargins left="0.7" right="0.7" top="0.75" bottom="0.75" header="0.3" footer="0.3"/>
  <pageSetup paperSize="9" scale="9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2551E-B035-4430-A660-E3DCAB4D3542}">
  <sheetPr>
    <tabColor rgb="FF92D050"/>
  </sheetPr>
  <dimension ref="A1:AF61"/>
  <sheetViews>
    <sheetView showGridLines="0" showZeros="0" view="pageBreakPreview" zoomScaleNormal="100" zoomScaleSheetLayoutView="100" workbookViewId="0">
      <selection activeCell="B7" sqref="B7"/>
    </sheetView>
  </sheetViews>
  <sheetFormatPr defaultColWidth="9" defaultRowHeight="13.5"/>
  <cols>
    <col min="1" max="43" width="2.625" style="1" customWidth="1"/>
    <col min="44" max="16384" width="9" style="1"/>
  </cols>
  <sheetData>
    <row r="1" spans="1:32" ht="12.95" customHeight="1">
      <c r="A1" s="454" t="s">
        <v>42</v>
      </c>
      <c r="B1" s="454"/>
      <c r="C1" s="454"/>
      <c r="D1" s="454"/>
      <c r="E1" s="454"/>
      <c r="F1" s="454"/>
      <c r="G1" s="454"/>
      <c r="H1" s="454"/>
      <c r="I1" s="454"/>
      <c r="W1" s="2"/>
      <c r="X1" s="2"/>
      <c r="Y1" s="2"/>
      <c r="Z1" s="2"/>
      <c r="AA1" s="2"/>
      <c r="AB1" s="2"/>
      <c r="AC1" s="2"/>
      <c r="AD1" s="2"/>
    </row>
    <row r="2" spans="1:32" ht="12.95" customHeight="1">
      <c r="A2" s="454"/>
      <c r="B2" s="454"/>
      <c r="C2" s="454"/>
      <c r="D2" s="454"/>
      <c r="E2" s="454"/>
      <c r="F2" s="454"/>
      <c r="G2" s="454"/>
      <c r="H2" s="454"/>
      <c r="I2" s="454"/>
      <c r="T2" s="2"/>
      <c r="U2" s="2"/>
      <c r="V2" s="2"/>
      <c r="W2" s="2"/>
      <c r="X2" s="456">
        <f>データシート!D9</f>
        <v>0</v>
      </c>
      <c r="Y2" s="456"/>
      <c r="Z2" s="456"/>
      <c r="AA2" s="456"/>
      <c r="AB2" s="456"/>
      <c r="AC2" s="456"/>
      <c r="AD2" s="456"/>
      <c r="AE2" s="456"/>
      <c r="AF2" s="456"/>
    </row>
    <row r="3" spans="1:32" ht="20.100000000000001" customHeight="1">
      <c r="X3" s="456"/>
      <c r="Y3" s="456"/>
      <c r="Z3" s="456"/>
      <c r="AA3" s="456"/>
      <c r="AB3" s="456"/>
      <c r="AC3" s="456"/>
      <c r="AD3" s="456"/>
      <c r="AE3" s="456"/>
      <c r="AF3" s="456"/>
    </row>
    <row r="4" spans="1:32" ht="20.100000000000001" customHeight="1">
      <c r="A4" s="455" t="s">
        <v>47</v>
      </c>
      <c r="B4" s="455"/>
      <c r="C4" s="455"/>
      <c r="D4" s="455"/>
      <c r="E4" s="455"/>
      <c r="F4" s="455"/>
      <c r="G4" s="455"/>
      <c r="H4" s="455"/>
      <c r="I4" s="455"/>
      <c r="J4" s="455"/>
      <c r="K4" s="455"/>
      <c r="L4" s="455"/>
      <c r="M4" s="455"/>
      <c r="N4" s="455"/>
      <c r="O4" s="455"/>
      <c r="P4" s="455"/>
      <c r="Q4" s="455"/>
      <c r="R4" s="455"/>
      <c r="S4" s="455"/>
      <c r="T4" s="455"/>
      <c r="U4" s="455"/>
      <c r="V4" s="455"/>
      <c r="W4" s="455"/>
      <c r="X4" s="455"/>
      <c r="Y4" s="455"/>
      <c r="Z4" s="455"/>
      <c r="AA4" s="455"/>
      <c r="AB4" s="455"/>
      <c r="AC4" s="455"/>
      <c r="AD4" s="455"/>
      <c r="AE4" s="455"/>
      <c r="AF4" s="455"/>
    </row>
    <row r="5" spans="1:32" ht="12.95" customHeight="1"/>
    <row r="6" spans="1:32" ht="12.95" customHeight="1">
      <c r="A6" s="1" t="s">
        <v>20</v>
      </c>
    </row>
    <row r="7" spans="1:32" ht="12.95" customHeight="1">
      <c r="A7" s="1" t="s">
        <v>21</v>
      </c>
      <c r="B7" s="1" t="s">
        <v>283</v>
      </c>
    </row>
    <row r="8" spans="1:32" ht="12.95" customHeight="1">
      <c r="T8" s="37"/>
      <c r="U8" s="6"/>
      <c r="W8" s="460"/>
      <c r="X8" s="455"/>
      <c r="Y8" s="455"/>
    </row>
    <row r="9" spans="1:32" ht="20.100000000000001" customHeight="1">
      <c r="N9" s="1" t="s">
        <v>162</v>
      </c>
      <c r="P9" s="35"/>
      <c r="Q9" s="35"/>
      <c r="R9" s="35"/>
      <c r="S9" s="458" t="str">
        <f>"〒"&amp;データシート!D23&amp;"-"&amp;データシート!G23&amp;"  "&amp;データシート!D24</f>
        <v xml:space="preserve">〒-  </v>
      </c>
      <c r="T9" s="458"/>
      <c r="U9" s="458"/>
      <c r="V9" s="458"/>
      <c r="W9" s="458"/>
      <c r="X9" s="458"/>
      <c r="Y9" s="458"/>
      <c r="Z9" s="458"/>
      <c r="AA9" s="458"/>
      <c r="AB9" s="458"/>
      <c r="AC9" s="458"/>
      <c r="AD9" s="458"/>
      <c r="AE9" s="458"/>
      <c r="AF9" s="458"/>
    </row>
    <row r="10" spans="1:32" ht="20.100000000000001" customHeight="1">
      <c r="Q10" s="1" t="s">
        <v>22</v>
      </c>
      <c r="V10" s="457">
        <f>データシート!D25</f>
        <v>0</v>
      </c>
      <c r="W10" s="457"/>
      <c r="X10" s="457"/>
      <c r="Y10" s="457"/>
      <c r="Z10" s="457"/>
      <c r="AA10" s="457"/>
      <c r="AB10" s="457"/>
      <c r="AC10" s="457"/>
      <c r="AD10" s="457"/>
      <c r="AE10" s="457"/>
      <c r="AF10" s="457"/>
    </row>
    <row r="11" spans="1:32" ht="20.100000000000001" customHeight="1">
      <c r="Q11" s="1" t="s">
        <v>223</v>
      </c>
      <c r="W11" s="457" t="str">
        <f>データシート!D26&amp;"  "&amp;データシート!D27</f>
        <v xml:space="preserve">  </v>
      </c>
      <c r="X11" s="457"/>
      <c r="Y11" s="457"/>
      <c r="Z11" s="457"/>
      <c r="AA11" s="457"/>
      <c r="AB11" s="457"/>
      <c r="AC11" s="457"/>
      <c r="AD11" s="457"/>
      <c r="AF11" s="30" t="s">
        <v>27</v>
      </c>
    </row>
    <row r="12" spans="1:32" ht="20.100000000000001" customHeight="1">
      <c r="N12" s="3"/>
      <c r="S12" s="3" t="s">
        <v>75</v>
      </c>
    </row>
    <row r="13" spans="1:32" ht="20.100000000000001" customHeight="1">
      <c r="O13" s="1" t="s">
        <v>43</v>
      </c>
      <c r="V13" s="457">
        <f>IFERROR(IF(データシート!D8="買取","",データシート!D45),"")</f>
        <v>0</v>
      </c>
      <c r="W13" s="457"/>
      <c r="X13" s="457"/>
      <c r="Y13" s="457"/>
      <c r="Z13" s="457"/>
      <c r="AA13" s="457"/>
      <c r="AB13" s="457"/>
      <c r="AC13" s="457"/>
      <c r="AD13" s="457"/>
      <c r="AE13" s="457"/>
      <c r="AF13" s="1" t="s">
        <v>25</v>
      </c>
    </row>
    <row r="14" spans="1:32" ht="12.95" customHeight="1">
      <c r="A14" s="455"/>
      <c r="B14" s="455"/>
      <c r="C14" s="455"/>
      <c r="D14" s="455"/>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455"/>
    </row>
    <row r="15" spans="1:32" ht="20.100000000000001" customHeight="1">
      <c r="A15" s="454" t="s">
        <v>44</v>
      </c>
      <c r="B15" s="454"/>
      <c r="C15" s="454"/>
      <c r="D15" s="454"/>
      <c r="E15" s="454"/>
      <c r="F15" s="454"/>
      <c r="G15" s="454"/>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row>
    <row r="16" spans="1:32" ht="12.95" customHeight="1"/>
    <row r="17" spans="1:32" ht="20.100000000000001" customHeight="1">
      <c r="A17" s="1" t="s">
        <v>45</v>
      </c>
    </row>
    <row r="18" spans="1:32" ht="20.100000000000001" customHeight="1">
      <c r="A18" s="1" t="s">
        <v>46</v>
      </c>
    </row>
    <row r="19" spans="1:32" ht="20.100000000000001" customHeight="1">
      <c r="A19" s="9"/>
      <c r="B19" s="9"/>
      <c r="C19" s="9"/>
      <c r="D19" s="9"/>
      <c r="E19" s="9"/>
      <c r="F19" s="9"/>
      <c r="G19" s="9"/>
      <c r="H19" s="9"/>
      <c r="I19" s="9"/>
      <c r="J19" s="9"/>
      <c r="K19" s="9"/>
      <c r="L19" s="9"/>
      <c r="M19" s="9"/>
      <c r="N19" s="9"/>
      <c r="O19" s="9"/>
      <c r="P19" s="9"/>
      <c r="Q19" s="9"/>
      <c r="R19" s="9"/>
      <c r="S19" s="9"/>
      <c r="T19" s="9"/>
      <c r="U19" s="9"/>
      <c r="V19" s="9"/>
      <c r="W19" s="9"/>
      <c r="X19" s="9"/>
      <c r="Y19" s="9"/>
    </row>
    <row r="20" spans="1:32" ht="20.100000000000001" customHeight="1">
      <c r="A20" s="9"/>
      <c r="B20" s="9"/>
      <c r="C20" s="9"/>
      <c r="D20" s="9"/>
      <c r="E20" s="9"/>
      <c r="F20" s="9"/>
      <c r="G20" s="9"/>
      <c r="H20" s="9"/>
      <c r="I20" s="9"/>
      <c r="J20" s="9"/>
      <c r="K20" s="9"/>
      <c r="L20" s="9"/>
      <c r="M20" s="9"/>
      <c r="N20" s="9"/>
      <c r="O20" s="9"/>
      <c r="P20" s="9"/>
      <c r="Q20" s="9"/>
      <c r="R20" s="9"/>
      <c r="S20" s="9"/>
      <c r="T20" s="9"/>
      <c r="U20" s="9"/>
      <c r="V20" s="9"/>
      <c r="W20" s="9"/>
      <c r="X20" s="9"/>
      <c r="Y20" s="9"/>
    </row>
    <row r="21" spans="1:32" ht="12.95" customHeight="1"/>
    <row r="22" spans="1:32" ht="20.100000000000001" customHeight="1">
      <c r="A22" s="13" t="s">
        <v>124</v>
      </c>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row>
    <row r="23" spans="1:32" ht="20.100000000000001" customHeight="1">
      <c r="A23" s="2"/>
      <c r="B23" s="2"/>
      <c r="C23" s="2"/>
      <c r="D23" s="2"/>
      <c r="E23" s="2"/>
      <c r="F23" s="9"/>
      <c r="G23" s="9"/>
      <c r="H23" s="9"/>
      <c r="I23" s="9"/>
      <c r="J23" s="9"/>
      <c r="K23" s="9"/>
      <c r="L23" s="9"/>
      <c r="M23" s="9"/>
      <c r="N23" s="9"/>
      <c r="O23" s="9"/>
      <c r="P23" s="2"/>
      <c r="Q23" s="2"/>
      <c r="R23" s="2"/>
      <c r="S23" s="2"/>
      <c r="T23" s="2"/>
      <c r="U23" s="2"/>
      <c r="V23" s="2"/>
      <c r="W23" s="2"/>
      <c r="X23" s="2"/>
      <c r="Y23" s="2"/>
      <c r="Z23" s="2"/>
      <c r="AA23" s="2"/>
      <c r="AB23" s="2"/>
      <c r="AC23" s="2"/>
      <c r="AD23" s="2"/>
      <c r="AE23" s="9"/>
      <c r="AF23" s="9"/>
    </row>
    <row r="24" spans="1:32" ht="20.100000000000001" customHeight="1">
      <c r="A24" s="2"/>
      <c r="B24" s="2"/>
      <c r="C24" s="2"/>
      <c r="D24" s="2"/>
      <c r="E24" s="2"/>
      <c r="F24" s="9"/>
      <c r="G24" s="9"/>
      <c r="H24" s="9"/>
      <c r="I24" s="2"/>
      <c r="J24" s="2"/>
      <c r="K24" s="2"/>
      <c r="L24" s="2"/>
      <c r="M24" s="2"/>
      <c r="N24" s="2"/>
      <c r="O24" s="2"/>
      <c r="P24" s="2"/>
      <c r="Q24" s="2"/>
      <c r="R24" s="9"/>
      <c r="S24" s="9"/>
      <c r="T24" s="9"/>
      <c r="U24" s="2"/>
      <c r="V24" s="2"/>
      <c r="W24" s="2"/>
      <c r="X24" s="2"/>
      <c r="Y24" s="2"/>
      <c r="Z24" s="2"/>
      <c r="AA24" s="2"/>
      <c r="AB24" s="2"/>
      <c r="AC24" s="2"/>
      <c r="AD24" s="2"/>
      <c r="AE24" s="9"/>
      <c r="AF24" s="9"/>
    </row>
    <row r="25" spans="1:32" ht="20.100000000000001" customHeight="1">
      <c r="A25" s="2"/>
      <c r="B25" s="2"/>
      <c r="C25" s="2"/>
      <c r="D25" s="2"/>
      <c r="E25" s="2"/>
      <c r="F25" s="9"/>
      <c r="G25" s="9"/>
      <c r="H25" s="9"/>
      <c r="I25" s="9"/>
      <c r="J25" s="9"/>
      <c r="K25" s="2"/>
      <c r="L25" s="2"/>
      <c r="M25" s="2"/>
      <c r="N25" s="2"/>
      <c r="O25" s="2"/>
      <c r="P25" s="2"/>
      <c r="Q25" s="2"/>
      <c r="R25" s="2"/>
      <c r="S25" s="2"/>
      <c r="T25" s="9"/>
      <c r="U25" s="2"/>
      <c r="V25" s="2"/>
      <c r="W25" s="2"/>
      <c r="X25" s="2"/>
      <c r="Y25" s="2"/>
      <c r="Z25" s="2"/>
      <c r="AA25" s="2"/>
      <c r="AB25" s="2"/>
      <c r="AC25" s="2"/>
      <c r="AD25" s="2"/>
      <c r="AE25" s="9"/>
      <c r="AF25" s="9"/>
    </row>
    <row r="26" spans="1:32" s="25" customFormat="1" ht="22.5" customHeight="1">
      <c r="A26" s="459"/>
      <c r="B26" s="459"/>
      <c r="C26" s="459"/>
      <c r="D26" s="459"/>
      <c r="E26" s="459"/>
      <c r="F26" s="459"/>
      <c r="G26" s="459"/>
      <c r="H26" s="459"/>
      <c r="I26" s="459"/>
      <c r="J26" s="459"/>
      <c r="K26" s="459"/>
      <c r="L26" s="459"/>
      <c r="M26" s="459"/>
      <c r="N26" s="459"/>
      <c r="O26" s="459"/>
      <c r="P26" s="459"/>
      <c r="Q26" s="459"/>
      <c r="R26" s="459"/>
      <c r="S26" s="459"/>
      <c r="T26" s="459"/>
      <c r="U26" s="459"/>
      <c r="V26" s="459"/>
      <c r="W26" s="459"/>
      <c r="X26" s="459"/>
      <c r="Y26" s="459"/>
      <c r="Z26" s="459"/>
      <c r="AA26" s="459"/>
      <c r="AB26" s="459"/>
      <c r="AC26" s="459"/>
      <c r="AD26" s="459"/>
      <c r="AE26" s="459"/>
      <c r="AF26" s="459"/>
    </row>
    <row r="27" spans="1:32" ht="14.45" customHeight="1">
      <c r="A27" s="10"/>
      <c r="B27" s="2"/>
      <c r="C27" s="2"/>
      <c r="D27" s="2"/>
      <c r="E27" s="2"/>
      <c r="F27" s="9"/>
      <c r="G27" s="9"/>
      <c r="H27" s="9"/>
      <c r="I27" s="2"/>
      <c r="J27" s="2"/>
      <c r="K27" s="9"/>
      <c r="L27" s="2"/>
      <c r="M27" s="2"/>
      <c r="N27" s="2"/>
      <c r="O27" s="2"/>
      <c r="P27" s="2"/>
      <c r="Q27" s="2"/>
      <c r="R27" s="2"/>
      <c r="S27" s="2"/>
      <c r="T27" s="2"/>
      <c r="U27" s="2"/>
      <c r="V27" s="2"/>
      <c r="W27" s="2"/>
      <c r="X27" s="2"/>
      <c r="Y27" s="2"/>
      <c r="Z27" s="2"/>
      <c r="AA27" s="2"/>
      <c r="AB27" s="2"/>
      <c r="AC27" s="2"/>
      <c r="AD27" s="2"/>
    </row>
    <row r="28" spans="1:32" ht="20.100000000000001" customHeight="1">
      <c r="A28" s="24"/>
      <c r="B28" s="2"/>
      <c r="C28" s="2"/>
      <c r="D28" s="2"/>
      <c r="E28" s="2"/>
      <c r="F28" s="9"/>
      <c r="G28" s="9"/>
      <c r="H28" s="9"/>
      <c r="I28" s="2"/>
      <c r="J28" s="2"/>
      <c r="K28" s="2"/>
      <c r="L28" s="2"/>
      <c r="M28" s="2"/>
      <c r="N28" s="2"/>
      <c r="O28" s="2"/>
      <c r="P28" s="2"/>
      <c r="Q28" s="2"/>
      <c r="R28" s="9"/>
      <c r="S28" s="9"/>
      <c r="T28" s="9"/>
      <c r="U28" s="2"/>
      <c r="V28" s="2"/>
      <c r="W28" s="2"/>
      <c r="X28" s="2"/>
      <c r="Y28" s="2"/>
      <c r="Z28" s="2"/>
      <c r="AA28" s="2"/>
      <c r="AB28" s="2"/>
      <c r="AC28" s="2"/>
      <c r="AD28" s="2"/>
    </row>
    <row r="29" spans="1:32" ht="20.100000000000001" customHeight="1">
      <c r="A29" s="2"/>
      <c r="B29" s="2"/>
      <c r="C29" s="2"/>
      <c r="D29" s="2"/>
      <c r="E29" s="2"/>
      <c r="F29" s="9"/>
      <c r="G29" s="9"/>
      <c r="H29" s="9"/>
      <c r="I29" s="9"/>
      <c r="J29" s="9"/>
      <c r="K29" s="2"/>
      <c r="L29" s="2"/>
      <c r="M29" s="2"/>
      <c r="N29" s="2"/>
      <c r="O29" s="2"/>
      <c r="P29" s="2"/>
      <c r="Q29" s="2"/>
      <c r="R29" s="2"/>
      <c r="S29" s="2"/>
      <c r="T29" s="9"/>
      <c r="U29" s="2"/>
      <c r="V29" s="2"/>
      <c r="W29" s="2"/>
      <c r="X29" s="2"/>
      <c r="Y29" s="2"/>
      <c r="Z29" s="2"/>
      <c r="AA29" s="2"/>
      <c r="AB29" s="2"/>
      <c r="AC29" s="2"/>
      <c r="AD29" s="2"/>
    </row>
    <row r="30" spans="1:32" ht="20.100000000000001" customHeight="1">
      <c r="A30" s="14"/>
    </row>
    <row r="31" spans="1:32" ht="20.100000000000001" customHeight="1">
      <c r="A31" s="24"/>
    </row>
    <row r="32" spans="1:32" ht="20.100000000000001" customHeight="1"/>
    <row r="33" spans="1:1" ht="20.100000000000001" customHeight="1">
      <c r="A33" s="24"/>
    </row>
    <row r="34" spans="1:1" ht="20.100000000000001" customHeight="1"/>
    <row r="35" spans="1:1" ht="20.100000000000001" customHeight="1">
      <c r="A35" s="24"/>
    </row>
    <row r="36" spans="1:1" ht="20.100000000000001" customHeight="1"/>
    <row r="37" spans="1:1" ht="20.100000000000001" customHeight="1">
      <c r="A37" s="24"/>
    </row>
    <row r="38" spans="1:1" ht="20.100000000000001" customHeight="1"/>
    <row r="39" spans="1:1" ht="12.95" customHeight="1"/>
    <row r="40" spans="1:1" ht="12.95" customHeight="1"/>
    <row r="41" spans="1:1" s="3" customFormat="1" ht="12.95" customHeight="1"/>
    <row r="42" spans="1:1" ht="12.95" customHeight="1"/>
    <row r="43" spans="1:1" ht="12.95" customHeight="1"/>
    <row r="44" spans="1:1" ht="12.95" customHeight="1"/>
    <row r="45" spans="1:1" ht="12.95" customHeight="1"/>
    <row r="46" spans="1:1" ht="9.9499999999999993" customHeight="1"/>
    <row r="47" spans="1:1" ht="9.9499999999999993" customHeight="1"/>
    <row r="48" spans="1:1" ht="9.9499999999999993" customHeight="1"/>
    <row r="49" ht="9.9499999999999993" customHeight="1"/>
    <row r="50" ht="9.9499999999999993" customHeight="1"/>
    <row r="51" ht="9.9499999999999993" customHeight="1"/>
    <row r="52" ht="9.9499999999999993" customHeight="1"/>
    <row r="53" ht="9.9499999999999993" customHeight="1"/>
    <row r="54" ht="9.9499999999999993" customHeight="1"/>
    <row r="55" ht="9.9499999999999993" customHeight="1"/>
    <row r="56" ht="9.9499999999999993" customHeight="1"/>
    <row r="57" ht="9.9499999999999993" customHeight="1"/>
    <row r="58" ht="9.9499999999999993" customHeight="1"/>
    <row r="59" ht="9.9499999999999993" customHeight="1"/>
    <row r="60" ht="9.9499999999999993" customHeight="1"/>
    <row r="61" ht="9.9499999999999993" customHeight="1"/>
  </sheetData>
  <sheetProtection algorithmName="SHA-512" hashValue="r1M5e4tVjAhfgJz96gmd1KpKUO2m0Fy1+K1jsHuwa7VwcQW839f/wx3oj4/eu7G1YLh4UQGSDrXkhrsTmijDGg==" saltValue="m2bg50PPD5b8etxPWIzesA==" spinCount="100000" sheet="1" objects="1" scenarios="1"/>
  <mergeCells count="11">
    <mergeCell ref="A1:I2"/>
    <mergeCell ref="A14:AD14"/>
    <mergeCell ref="A15:AD15"/>
    <mergeCell ref="A26:AF26"/>
    <mergeCell ref="A4:AF4"/>
    <mergeCell ref="W8:Y8"/>
    <mergeCell ref="V10:AF10"/>
    <mergeCell ref="W11:AD11"/>
    <mergeCell ref="V13:AE13"/>
    <mergeCell ref="X2:AF3"/>
    <mergeCell ref="S9:AF9"/>
  </mergeCells>
  <phoneticPr fontId="1"/>
  <pageMargins left="0.7" right="0.7" top="0.75" bottom="0.75" header="0.3" footer="0.3"/>
  <pageSetup paperSize="9" scale="9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1FFED-0024-4F2B-B0E5-B45EE5EC2FA3}">
  <sheetPr>
    <tabColor theme="0"/>
  </sheetPr>
  <dimension ref="A1:AF67"/>
  <sheetViews>
    <sheetView showGridLines="0" showZeros="0" view="pageBreakPreview" zoomScaleNormal="100" zoomScaleSheetLayoutView="100" workbookViewId="0">
      <selection activeCell="B6" sqref="B6"/>
    </sheetView>
  </sheetViews>
  <sheetFormatPr defaultColWidth="9" defaultRowHeight="12.75"/>
  <cols>
    <col min="1" max="43" width="2.625" style="39" customWidth="1"/>
    <col min="44" max="16384" width="9" style="39"/>
  </cols>
  <sheetData>
    <row r="1" spans="1:30" ht="12.95" customHeight="1">
      <c r="A1" s="382" t="s">
        <v>190</v>
      </c>
      <c r="B1" s="382"/>
      <c r="C1" s="382"/>
      <c r="D1" s="382"/>
      <c r="E1" s="382"/>
      <c r="F1" s="382"/>
      <c r="G1" s="382"/>
      <c r="H1" s="382"/>
      <c r="I1" s="382"/>
      <c r="W1" s="40"/>
      <c r="X1" s="40"/>
      <c r="Y1" s="40"/>
      <c r="Z1" s="40"/>
      <c r="AA1" s="40"/>
      <c r="AB1" s="40"/>
      <c r="AC1" s="40"/>
      <c r="AD1" s="40"/>
    </row>
    <row r="2" spans="1:30" ht="12.95" customHeight="1">
      <c r="A2" s="382"/>
      <c r="B2" s="382"/>
      <c r="C2" s="382"/>
      <c r="D2" s="382"/>
      <c r="E2" s="382"/>
      <c r="F2" s="382"/>
      <c r="G2" s="382"/>
      <c r="H2" s="382"/>
      <c r="I2" s="382"/>
      <c r="N2" s="41"/>
      <c r="O2" s="371" t="s">
        <v>27</v>
      </c>
      <c r="P2" s="371"/>
      <c r="T2" s="384" t="s">
        <v>19</v>
      </c>
      <c r="U2" s="384"/>
      <c r="V2" s="384"/>
      <c r="W2" s="383"/>
      <c r="X2" s="383"/>
      <c r="Y2" s="383"/>
      <c r="Z2" s="383"/>
      <c r="AA2" s="383"/>
      <c r="AB2" s="383"/>
      <c r="AC2" s="383"/>
      <c r="AD2" s="383"/>
    </row>
    <row r="3" spans="1:30" ht="12.95" customHeight="1">
      <c r="A3" s="4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row>
    <row r="4" spans="1:30" ht="12.95" customHeight="1">
      <c r="T4" s="85"/>
      <c r="U4" s="85"/>
      <c r="V4" s="85"/>
      <c r="W4" s="86" t="s">
        <v>191</v>
      </c>
      <c r="X4" s="461"/>
      <c r="Y4" s="461"/>
      <c r="Z4" s="461"/>
      <c r="AA4" s="461"/>
      <c r="AB4" s="461"/>
      <c r="AC4" s="461"/>
      <c r="AD4" s="39" t="s">
        <v>192</v>
      </c>
    </row>
    <row r="5" spans="1:30" ht="12.95" customHeight="1">
      <c r="A5" s="39" t="s">
        <v>20</v>
      </c>
      <c r="T5" s="39" t="s">
        <v>193</v>
      </c>
      <c r="V5" s="371"/>
      <c r="W5" s="371"/>
      <c r="X5" s="87" t="s">
        <v>194</v>
      </c>
      <c r="Y5" s="371"/>
      <c r="Z5" s="371"/>
      <c r="AA5" s="87" t="s">
        <v>195</v>
      </c>
      <c r="AB5" s="462"/>
      <c r="AC5" s="462"/>
      <c r="AD5" s="87" t="s">
        <v>196</v>
      </c>
    </row>
    <row r="6" spans="1:30" ht="12.95" customHeight="1">
      <c r="A6" s="39" t="s">
        <v>21</v>
      </c>
      <c r="B6" s="39" t="s">
        <v>283</v>
      </c>
    </row>
    <row r="7" spans="1:30" ht="12.95" customHeight="1"/>
    <row r="8" spans="1:30" ht="19.5" customHeight="1">
      <c r="L8" s="39" t="s">
        <v>81</v>
      </c>
      <c r="P8" s="41" t="s">
        <v>69</v>
      </c>
      <c r="Q8" s="42"/>
      <c r="R8" s="42"/>
      <c r="S8" s="373"/>
      <c r="T8" s="373"/>
      <c r="U8" s="373"/>
      <c r="V8" s="373"/>
      <c r="W8" s="373"/>
      <c r="X8" s="373"/>
      <c r="Y8" s="373"/>
      <c r="Z8" s="373"/>
      <c r="AA8" s="373"/>
      <c r="AB8" s="373"/>
      <c r="AC8" s="373"/>
      <c r="AD8" s="373"/>
    </row>
    <row r="9" spans="1:30" ht="15.75" customHeight="1">
      <c r="P9" s="39" t="s">
        <v>22</v>
      </c>
      <c r="U9" s="377"/>
      <c r="V9" s="377"/>
      <c r="W9" s="377"/>
      <c r="X9" s="377"/>
      <c r="Y9" s="377"/>
      <c r="Z9" s="377"/>
      <c r="AA9" s="377"/>
      <c r="AB9" s="377"/>
      <c r="AC9" s="377"/>
      <c r="AD9" s="377"/>
    </row>
    <row r="10" spans="1:30" ht="19.5" customHeight="1">
      <c r="P10" s="39" t="s">
        <v>23</v>
      </c>
      <c r="V10" s="377"/>
      <c r="W10" s="377"/>
      <c r="X10" s="377"/>
      <c r="Y10" s="377"/>
      <c r="Z10" s="377"/>
      <c r="AA10" s="377"/>
      <c r="AB10" s="377"/>
      <c r="AD10" s="30" t="s">
        <v>27</v>
      </c>
    </row>
    <row r="11" spans="1:30" ht="12.95" customHeight="1">
      <c r="P11" s="5" t="s">
        <v>24</v>
      </c>
    </row>
    <row r="12" spans="1:30" ht="12.95" customHeight="1">
      <c r="O12" s="31"/>
      <c r="V12" s="377"/>
      <c r="W12" s="377"/>
      <c r="X12" s="377"/>
      <c r="Y12" s="377"/>
      <c r="Z12" s="377"/>
      <c r="AA12" s="377"/>
      <c r="AB12" s="377"/>
      <c r="AC12" s="42"/>
      <c r="AD12" s="88"/>
    </row>
    <row r="13" spans="1:30" ht="12.95" customHeight="1"/>
    <row r="14" spans="1:30" ht="12.95" customHeight="1">
      <c r="A14" s="371" t="s">
        <v>80</v>
      </c>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row>
    <row r="15" spans="1:30" ht="12.95" customHeight="1">
      <c r="A15" s="371" t="s">
        <v>197</v>
      </c>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row>
    <row r="16" spans="1:30" ht="12.95" customHeight="1">
      <c r="A16" s="371" t="s">
        <v>198</v>
      </c>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row>
    <row r="17" spans="1:30" ht="12.95" customHeight="1"/>
    <row r="18" spans="1:30" ht="12.95" customHeight="1">
      <c r="B18" s="89"/>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41"/>
    </row>
    <row r="19" spans="1:30" ht="12.95" customHeight="1">
      <c r="B19" s="89"/>
      <c r="C19" s="41" t="s">
        <v>199</v>
      </c>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41"/>
    </row>
    <row r="20" spans="1:30" ht="12.95" customHeight="1">
      <c r="B20" s="89"/>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41"/>
    </row>
    <row r="21" spans="1:30" ht="12.95" customHeight="1">
      <c r="B21" s="463"/>
      <c r="C21" s="463"/>
      <c r="D21" s="463"/>
      <c r="E21" s="463"/>
      <c r="F21" s="463"/>
      <c r="G21" s="463"/>
      <c r="H21" s="41" t="s">
        <v>200</v>
      </c>
      <c r="J21" s="89"/>
      <c r="K21" s="89"/>
      <c r="L21" s="89"/>
      <c r="M21" s="89"/>
      <c r="N21" s="89"/>
      <c r="O21" s="89"/>
      <c r="P21" s="89"/>
      <c r="Q21" s="89"/>
      <c r="R21" s="89"/>
      <c r="S21" s="89"/>
      <c r="T21" s="89"/>
      <c r="U21" s="89"/>
      <c r="V21" s="89"/>
      <c r="W21" s="89"/>
      <c r="X21" s="89"/>
      <c r="Y21" s="89"/>
      <c r="Z21" s="89"/>
      <c r="AA21" s="89"/>
      <c r="AB21" s="89"/>
      <c r="AC21" s="89"/>
      <c r="AD21" s="41"/>
    </row>
    <row r="22" spans="1:30" ht="12.95" customHeight="1">
      <c r="B22" s="41" t="s">
        <v>201</v>
      </c>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41"/>
    </row>
    <row r="23" spans="1:30" ht="12.95" customHeight="1">
      <c r="B23" s="89"/>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41"/>
    </row>
    <row r="24" spans="1:30" ht="12.95" customHeight="1"/>
    <row r="25" spans="1:30" ht="15.75" customHeight="1">
      <c r="B25" s="44"/>
      <c r="C25" s="39" t="s">
        <v>88</v>
      </c>
    </row>
    <row r="26" spans="1:30" ht="12.95" customHeight="1">
      <c r="A26" s="40" t="s">
        <v>202</v>
      </c>
      <c r="B26" s="364" t="s">
        <v>89</v>
      </c>
      <c r="C26" s="365"/>
      <c r="D26" s="365"/>
      <c r="E26" s="355" t="s">
        <v>90</v>
      </c>
      <c r="F26" s="348"/>
      <c r="G26" s="348"/>
      <c r="H26" s="348"/>
      <c r="I26" s="348"/>
      <c r="J26" s="348"/>
      <c r="K26" s="348"/>
      <c r="L26" s="348"/>
      <c r="M26" s="349"/>
      <c r="N26" s="350"/>
      <c r="O26" s="350"/>
      <c r="P26" s="350"/>
      <c r="Q26" s="350"/>
      <c r="R26" s="350"/>
      <c r="S26" s="350"/>
      <c r="T26" s="350"/>
      <c r="U26" s="350"/>
      <c r="V26" s="350"/>
      <c r="W26" s="350"/>
      <c r="X26" s="350"/>
      <c r="Y26" s="350"/>
      <c r="Z26" s="350"/>
      <c r="AA26" s="350"/>
      <c r="AB26" s="350"/>
      <c r="AC26" s="350"/>
      <c r="AD26" s="40"/>
    </row>
    <row r="27" spans="1:30" ht="12.95" customHeight="1">
      <c r="A27" s="40"/>
      <c r="B27" s="365"/>
      <c r="C27" s="365"/>
      <c r="D27" s="365"/>
      <c r="E27" s="366" t="s">
        <v>91</v>
      </c>
      <c r="F27" s="351"/>
      <c r="G27" s="351"/>
      <c r="H27" s="352"/>
      <c r="I27" s="353"/>
      <c r="J27" s="353"/>
      <c r="K27" s="353"/>
      <c r="L27" s="353"/>
      <c r="M27" s="353"/>
      <c r="N27" s="353"/>
      <c r="O27" s="353"/>
      <c r="P27" s="354"/>
      <c r="Q27" s="355" t="s">
        <v>92</v>
      </c>
      <c r="R27" s="348"/>
      <c r="S27" s="348"/>
      <c r="T27" s="352"/>
      <c r="U27" s="353"/>
      <c r="V27" s="353"/>
      <c r="W27" s="353"/>
      <c r="X27" s="353"/>
      <c r="Y27" s="353"/>
      <c r="Z27" s="353"/>
      <c r="AA27" s="353"/>
      <c r="AB27" s="353"/>
      <c r="AC27" s="354"/>
      <c r="AD27" s="40"/>
    </row>
    <row r="28" spans="1:30" ht="12.95" customHeight="1">
      <c r="B28" s="365"/>
      <c r="C28" s="365"/>
      <c r="D28" s="365"/>
      <c r="E28" s="366" t="s">
        <v>93</v>
      </c>
      <c r="F28" s="351"/>
      <c r="G28" s="351"/>
      <c r="H28" s="351"/>
      <c r="I28" s="464"/>
      <c r="J28" s="464"/>
      <c r="K28" s="464"/>
      <c r="L28" s="464"/>
      <c r="M28" s="464"/>
      <c r="N28" s="464"/>
      <c r="O28" s="464"/>
      <c r="P28" s="464"/>
      <c r="Q28" s="464"/>
      <c r="R28" s="464"/>
      <c r="S28" s="47" t="s">
        <v>53</v>
      </c>
      <c r="T28" s="356"/>
      <c r="U28" s="356"/>
      <c r="V28" s="356"/>
      <c r="W28" s="356"/>
      <c r="X28" s="356"/>
      <c r="Y28" s="356"/>
      <c r="Z28" s="356"/>
      <c r="AA28" s="356"/>
      <c r="AB28" s="356"/>
      <c r="AC28" s="357"/>
    </row>
    <row r="29" spans="1:30" ht="12.95" customHeight="1">
      <c r="B29" s="339" t="s">
        <v>95</v>
      </c>
      <c r="C29" s="340"/>
      <c r="D29" s="341"/>
      <c r="E29" s="348" t="s">
        <v>161</v>
      </c>
      <c r="F29" s="348"/>
      <c r="G29" s="348"/>
      <c r="H29" s="348"/>
      <c r="I29" s="348"/>
      <c r="J29" s="348"/>
      <c r="K29" s="348"/>
      <c r="L29" s="348"/>
      <c r="M29" s="349"/>
      <c r="N29" s="350"/>
      <c r="O29" s="350"/>
      <c r="P29" s="350"/>
      <c r="Q29" s="350"/>
      <c r="R29" s="350"/>
      <c r="S29" s="350"/>
      <c r="T29" s="350"/>
      <c r="U29" s="350"/>
      <c r="V29" s="350"/>
      <c r="W29" s="350"/>
      <c r="X29" s="350"/>
      <c r="Y29" s="350"/>
      <c r="Z29" s="350"/>
      <c r="AA29" s="350"/>
      <c r="AB29" s="350"/>
      <c r="AC29" s="350"/>
    </row>
    <row r="30" spans="1:30" ht="12.95" customHeight="1">
      <c r="B30" s="342"/>
      <c r="C30" s="343"/>
      <c r="D30" s="344"/>
      <c r="E30" s="3" t="s">
        <v>96</v>
      </c>
      <c r="G30" s="358"/>
      <c r="H30" s="358"/>
      <c r="I30" s="358"/>
      <c r="J30" s="358"/>
      <c r="K30" s="358"/>
      <c r="L30" s="358"/>
      <c r="M30" s="358"/>
      <c r="N30" s="358"/>
      <c r="O30" s="358"/>
      <c r="P30" s="358"/>
      <c r="Q30" s="358"/>
      <c r="R30" s="358"/>
      <c r="S30" s="358"/>
      <c r="T30" s="358"/>
      <c r="U30" s="358"/>
      <c r="V30" s="358"/>
      <c r="W30" s="358"/>
      <c r="X30" s="358"/>
      <c r="Y30" s="358"/>
      <c r="Z30" s="358"/>
      <c r="AA30" s="358"/>
      <c r="AB30" s="358"/>
      <c r="AC30" s="359"/>
    </row>
    <row r="31" spans="1:30" ht="12.95" customHeight="1">
      <c r="B31" s="342"/>
      <c r="C31" s="343"/>
      <c r="D31" s="344"/>
      <c r="E31" s="351" t="s">
        <v>91</v>
      </c>
      <c r="F31" s="351"/>
      <c r="G31" s="351"/>
      <c r="H31" s="352"/>
      <c r="I31" s="353"/>
      <c r="J31" s="353"/>
      <c r="K31" s="353"/>
      <c r="L31" s="353"/>
      <c r="M31" s="353"/>
      <c r="N31" s="353"/>
      <c r="O31" s="353"/>
      <c r="P31" s="354"/>
      <c r="Q31" s="355" t="s">
        <v>92</v>
      </c>
      <c r="R31" s="348"/>
      <c r="S31" s="348"/>
      <c r="T31" s="352"/>
      <c r="U31" s="353"/>
      <c r="V31" s="353"/>
      <c r="W31" s="353"/>
      <c r="X31" s="353"/>
      <c r="Y31" s="353"/>
      <c r="Z31" s="353"/>
      <c r="AA31" s="353"/>
      <c r="AB31" s="353"/>
      <c r="AC31" s="354"/>
    </row>
    <row r="32" spans="1:30" ht="12.95" customHeight="1">
      <c r="B32" s="345"/>
      <c r="C32" s="346"/>
      <c r="D32" s="347"/>
      <c r="E32" s="351" t="s">
        <v>93</v>
      </c>
      <c r="F32" s="351"/>
      <c r="G32" s="351"/>
      <c r="H32" s="351"/>
      <c r="I32" s="464"/>
      <c r="J32" s="464"/>
      <c r="K32" s="464"/>
      <c r="L32" s="464"/>
      <c r="M32" s="464"/>
      <c r="N32" s="464"/>
      <c r="O32" s="464"/>
      <c r="P32" s="464"/>
      <c r="Q32" s="464"/>
      <c r="R32" s="464"/>
      <c r="S32" s="47" t="s">
        <v>53</v>
      </c>
      <c r="T32" s="356"/>
      <c r="U32" s="356"/>
      <c r="V32" s="356"/>
      <c r="W32" s="356"/>
      <c r="X32" s="356"/>
      <c r="Y32" s="356"/>
      <c r="Z32" s="356"/>
      <c r="AA32" s="356"/>
      <c r="AB32" s="356"/>
      <c r="AC32" s="357"/>
    </row>
    <row r="33" spans="1:32" ht="14.45" customHeight="1">
      <c r="B33" s="44"/>
    </row>
    <row r="34" spans="1:32" ht="14.45" customHeight="1">
      <c r="B34" s="90" t="s">
        <v>203</v>
      </c>
      <c r="C34" s="91"/>
    </row>
    <row r="35" spans="1:32" ht="9.75" customHeight="1">
      <c r="B35" s="90"/>
      <c r="C35" s="91"/>
    </row>
    <row r="36" spans="1:32" ht="9.75" customHeight="1">
      <c r="A36" s="44"/>
      <c r="B36" s="90"/>
      <c r="C36" s="91"/>
    </row>
    <row r="37" spans="1:32" ht="9.75" customHeight="1">
      <c r="B37" s="90"/>
      <c r="C37" s="91"/>
    </row>
    <row r="38" spans="1:32" ht="9.75" customHeight="1">
      <c r="B38" s="90"/>
      <c r="C38" s="91"/>
    </row>
    <row r="39" spans="1:32" ht="9.75" customHeight="1">
      <c r="B39" s="90"/>
      <c r="C39" s="91"/>
    </row>
    <row r="40" spans="1:32" ht="12.95" customHeight="1"/>
    <row r="41" spans="1:32" ht="12.95" customHeight="1"/>
    <row r="42" spans="1:32" ht="12.95" customHeight="1"/>
    <row r="43" spans="1:32" ht="112.5" customHeight="1">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row>
    <row r="44" spans="1:32" ht="12.95" customHeight="1">
      <c r="A44" s="378"/>
      <c r="B44" s="379"/>
      <c r="C44" s="379"/>
      <c r="D44" s="379"/>
      <c r="E44" s="379"/>
      <c r="F44" s="48"/>
      <c r="G44" s="48"/>
      <c r="H44" s="48"/>
      <c r="I44" s="48"/>
      <c r="J44" s="48"/>
      <c r="K44" s="48"/>
      <c r="L44" s="48"/>
      <c r="M44" s="48"/>
      <c r="N44" s="48"/>
      <c r="O44" s="48"/>
      <c r="P44" s="376"/>
      <c r="Q44" s="376"/>
      <c r="R44" s="376"/>
      <c r="S44" s="376"/>
      <c r="T44" s="376"/>
      <c r="U44" s="376"/>
      <c r="V44" s="376"/>
      <c r="W44" s="376"/>
      <c r="X44" s="376"/>
      <c r="Y44" s="376"/>
      <c r="Z44" s="376"/>
      <c r="AA44" s="376"/>
      <c r="AB44" s="376"/>
      <c r="AC44" s="376"/>
      <c r="AD44" s="376"/>
      <c r="AE44" s="48"/>
      <c r="AF44" s="48"/>
    </row>
    <row r="45" spans="1:32" ht="12.95" customHeight="1">
      <c r="A45" s="379"/>
      <c r="B45" s="379"/>
      <c r="C45" s="379"/>
      <c r="D45" s="379"/>
      <c r="E45" s="379"/>
      <c r="F45" s="48"/>
      <c r="G45" s="48"/>
      <c r="H45" s="48"/>
      <c r="I45" s="380"/>
      <c r="J45" s="376"/>
      <c r="K45" s="376"/>
      <c r="L45" s="376"/>
      <c r="M45" s="376"/>
      <c r="N45" s="376"/>
      <c r="O45" s="376"/>
      <c r="P45" s="376"/>
      <c r="Q45" s="376"/>
      <c r="R45" s="48"/>
      <c r="S45" s="48"/>
      <c r="T45" s="48"/>
      <c r="U45" s="380"/>
      <c r="V45" s="376"/>
      <c r="W45" s="376"/>
      <c r="X45" s="376"/>
      <c r="Y45" s="376"/>
      <c r="Z45" s="376"/>
      <c r="AA45" s="376"/>
      <c r="AB45" s="376"/>
      <c r="AC45" s="376"/>
      <c r="AD45" s="376"/>
      <c r="AE45" s="48"/>
      <c r="AF45" s="48"/>
    </row>
    <row r="46" spans="1:32" ht="12.95" customHeight="1">
      <c r="A46" s="379"/>
      <c r="B46" s="379"/>
      <c r="C46" s="379"/>
      <c r="D46" s="379"/>
      <c r="E46" s="379"/>
      <c r="F46" s="48"/>
      <c r="G46" s="48"/>
      <c r="H46" s="48"/>
      <c r="I46" s="48"/>
      <c r="J46" s="48"/>
      <c r="K46" s="376"/>
      <c r="L46" s="376"/>
      <c r="M46" s="376"/>
      <c r="N46" s="376"/>
      <c r="O46" s="376"/>
      <c r="P46" s="376"/>
      <c r="Q46" s="376"/>
      <c r="R46" s="376"/>
      <c r="S46" s="376"/>
      <c r="T46" s="48"/>
      <c r="U46" s="376"/>
      <c r="V46" s="376"/>
      <c r="W46" s="376"/>
      <c r="X46" s="376"/>
      <c r="Y46" s="376"/>
      <c r="Z46" s="376"/>
      <c r="AA46" s="376"/>
      <c r="AB46" s="376"/>
      <c r="AC46" s="376"/>
      <c r="AD46" s="376"/>
      <c r="AE46" s="48"/>
      <c r="AF46" s="48"/>
    </row>
    <row r="47" spans="1:32" ht="12.95" customHeight="1">
      <c r="A47" s="378"/>
      <c r="B47" s="379"/>
      <c r="C47" s="379"/>
      <c r="D47" s="379"/>
      <c r="E47" s="379"/>
      <c r="F47" s="48"/>
      <c r="G47" s="48"/>
      <c r="H47" s="48"/>
      <c r="I47" s="48"/>
      <c r="J47" s="48"/>
      <c r="K47" s="48"/>
      <c r="L47" s="48"/>
      <c r="M47" s="48"/>
      <c r="N47" s="48"/>
      <c r="O47" s="48"/>
      <c r="P47" s="376"/>
      <c r="Q47" s="376"/>
      <c r="R47" s="376"/>
      <c r="S47" s="376"/>
      <c r="T47" s="376"/>
      <c r="U47" s="376"/>
      <c r="V47" s="376"/>
      <c r="W47" s="376"/>
      <c r="X47" s="376"/>
      <c r="Y47" s="376"/>
      <c r="Z47" s="376"/>
      <c r="AA47" s="376"/>
      <c r="AB47" s="376"/>
      <c r="AC47" s="376"/>
      <c r="AD47" s="376"/>
      <c r="AE47" s="48"/>
      <c r="AF47" s="48"/>
    </row>
    <row r="48" spans="1:32" ht="12.95" customHeight="1">
      <c r="A48" s="378"/>
      <c r="B48" s="379"/>
      <c r="C48" s="379"/>
      <c r="D48" s="379"/>
      <c r="E48" s="379"/>
      <c r="F48" s="48"/>
      <c r="G48" s="48"/>
      <c r="H48" s="48"/>
      <c r="I48" s="381"/>
      <c r="J48" s="381"/>
      <c r="K48" s="48"/>
      <c r="L48" s="375"/>
      <c r="M48" s="375"/>
      <c r="N48" s="375"/>
      <c r="O48" s="375"/>
      <c r="P48" s="376"/>
      <c r="Q48" s="376"/>
      <c r="R48" s="376"/>
      <c r="S48" s="376"/>
      <c r="T48" s="376"/>
      <c r="U48" s="376"/>
      <c r="V48" s="376"/>
      <c r="W48" s="376"/>
      <c r="X48" s="376"/>
      <c r="Y48" s="376"/>
      <c r="Z48" s="376"/>
      <c r="AA48" s="376"/>
      <c r="AB48" s="376"/>
      <c r="AC48" s="376"/>
      <c r="AD48" s="376"/>
      <c r="AE48" s="48"/>
      <c r="AF48" s="48"/>
    </row>
    <row r="49" spans="1:32" ht="12.95" customHeight="1">
      <c r="A49" s="379"/>
      <c r="B49" s="379"/>
      <c r="C49" s="379"/>
      <c r="D49" s="379"/>
      <c r="E49" s="379"/>
      <c r="F49" s="48"/>
      <c r="G49" s="48"/>
      <c r="H49" s="48"/>
      <c r="I49" s="380"/>
      <c r="J49" s="376"/>
      <c r="K49" s="376"/>
      <c r="L49" s="376"/>
      <c r="M49" s="376"/>
      <c r="N49" s="376"/>
      <c r="O49" s="376"/>
      <c r="P49" s="376"/>
      <c r="Q49" s="376"/>
      <c r="R49" s="48"/>
      <c r="S49" s="48"/>
      <c r="T49" s="48"/>
      <c r="U49" s="380"/>
      <c r="V49" s="376"/>
      <c r="W49" s="376"/>
      <c r="X49" s="376"/>
      <c r="Y49" s="376"/>
      <c r="Z49" s="376"/>
      <c r="AA49" s="376"/>
      <c r="AB49" s="376"/>
      <c r="AC49" s="376"/>
      <c r="AD49" s="376"/>
      <c r="AE49" s="48"/>
      <c r="AF49" s="48"/>
    </row>
    <row r="50" spans="1:32" ht="12.95" customHeight="1">
      <c r="A50" s="379"/>
      <c r="B50" s="379"/>
      <c r="C50" s="379"/>
      <c r="D50" s="379"/>
      <c r="E50" s="379"/>
      <c r="F50" s="48"/>
      <c r="G50" s="48"/>
      <c r="H50" s="48"/>
      <c r="I50" s="48"/>
      <c r="J50" s="48"/>
      <c r="K50" s="376"/>
      <c r="L50" s="376"/>
      <c r="M50" s="376"/>
      <c r="N50" s="376"/>
      <c r="O50" s="376"/>
      <c r="P50" s="376"/>
      <c r="Q50" s="376"/>
      <c r="R50" s="376"/>
      <c r="S50" s="376"/>
      <c r="T50" s="48"/>
      <c r="U50" s="376"/>
      <c r="V50" s="376"/>
      <c r="W50" s="376"/>
      <c r="X50" s="376"/>
      <c r="Y50" s="376"/>
      <c r="Z50" s="376"/>
      <c r="AA50" s="376"/>
      <c r="AB50" s="376"/>
      <c r="AC50" s="376"/>
      <c r="AD50" s="376"/>
      <c r="AE50" s="48"/>
      <c r="AF50" s="48"/>
    </row>
    <row r="51" spans="1:32" ht="12.95" customHeight="1">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48"/>
      <c r="AE51" s="48"/>
      <c r="AF51" s="48"/>
    </row>
    <row r="52" spans="1:32" ht="9.9499999999999993" customHeight="1">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row>
    <row r="53" spans="1:32" ht="9.9499999999999993" customHeight="1">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row>
    <row r="54" spans="1:32" ht="9.9499999999999993" customHeight="1">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row>
    <row r="55" spans="1:32" ht="9.9499999999999993" customHeight="1">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row>
    <row r="56" spans="1:32" ht="9.9499999999999993" customHeight="1">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row>
    <row r="57" spans="1:32" ht="9.9499999999999993" customHeight="1"/>
    <row r="58" spans="1:32" ht="9.9499999999999993" customHeight="1"/>
    <row r="59" spans="1:32" ht="9.9499999999999993" customHeight="1"/>
    <row r="60" spans="1:32" ht="9.9499999999999993" customHeight="1"/>
    <row r="61" spans="1:32" ht="9.9499999999999993" customHeight="1"/>
    <row r="62" spans="1:32" ht="9.9499999999999993" customHeight="1"/>
    <row r="63" spans="1:32" ht="9.9499999999999993" customHeight="1"/>
    <row r="64" spans="1:32" ht="9.9499999999999993" customHeight="1"/>
    <row r="65" ht="9.9499999999999993" customHeight="1"/>
    <row r="66" ht="9.9499999999999993" customHeight="1"/>
    <row r="67" ht="9.9499999999999993" customHeight="1"/>
  </sheetData>
  <mergeCells count="52">
    <mergeCell ref="A47:E50"/>
    <mergeCell ref="P47:AD47"/>
    <mergeCell ref="I48:J48"/>
    <mergeCell ref="L48:O48"/>
    <mergeCell ref="P48:AD48"/>
    <mergeCell ref="I49:Q49"/>
    <mergeCell ref="U49:AD49"/>
    <mergeCell ref="K50:S50"/>
    <mergeCell ref="U50:AD50"/>
    <mergeCell ref="A44:E46"/>
    <mergeCell ref="P44:AD44"/>
    <mergeCell ref="I45:Q45"/>
    <mergeCell ref="U45:AD45"/>
    <mergeCell ref="K46:S46"/>
    <mergeCell ref="U46:AD46"/>
    <mergeCell ref="B29:D32"/>
    <mergeCell ref="E29:L29"/>
    <mergeCell ref="M29:AC29"/>
    <mergeCell ref="G30:AC30"/>
    <mergeCell ref="E31:G31"/>
    <mergeCell ref="H31:P31"/>
    <mergeCell ref="Q31:S31"/>
    <mergeCell ref="T31:AC31"/>
    <mergeCell ref="E32:H32"/>
    <mergeCell ref="I32:R32"/>
    <mergeCell ref="T32:AC32"/>
    <mergeCell ref="A16:AD16"/>
    <mergeCell ref="B21:G21"/>
    <mergeCell ref="B26:D28"/>
    <mergeCell ref="E26:L26"/>
    <mergeCell ref="M26:AC26"/>
    <mergeCell ref="E27:G27"/>
    <mergeCell ref="H27:P27"/>
    <mergeCell ref="Q27:S27"/>
    <mergeCell ref="T27:AC27"/>
    <mergeCell ref="E28:H28"/>
    <mergeCell ref="I28:R28"/>
    <mergeCell ref="T28:AC28"/>
    <mergeCell ref="A15:AD15"/>
    <mergeCell ref="A1:I2"/>
    <mergeCell ref="O2:P2"/>
    <mergeCell ref="T2:V2"/>
    <mergeCell ref="W2:AD2"/>
    <mergeCell ref="X4:AC4"/>
    <mergeCell ref="V5:W5"/>
    <mergeCell ref="Y5:Z5"/>
    <mergeCell ref="AB5:AC5"/>
    <mergeCell ref="S8:AD8"/>
    <mergeCell ref="U9:AD9"/>
    <mergeCell ref="V10:AB10"/>
    <mergeCell ref="V12:AB12"/>
    <mergeCell ref="A14:AD14"/>
  </mergeCells>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78111-DBC3-4E5D-A8D7-7BE940481D9A}">
  <sheetPr>
    <tabColor theme="0"/>
  </sheetPr>
  <dimension ref="B1:Z27"/>
  <sheetViews>
    <sheetView showGridLines="0" view="pageBreakPreview" topLeftCell="A2" zoomScaleNormal="100" zoomScaleSheetLayoutView="100" workbookViewId="0">
      <selection activeCell="B7" sqref="B7"/>
    </sheetView>
  </sheetViews>
  <sheetFormatPr defaultRowHeight="18.75"/>
  <cols>
    <col min="1" max="1" width="0.75" customWidth="1"/>
    <col min="2" max="26" width="3.125" customWidth="1"/>
    <col min="27" max="27" width="0.375" customWidth="1"/>
  </cols>
  <sheetData>
    <row r="1" spans="2:26" ht="25.5" customHeight="1">
      <c r="B1" s="92"/>
      <c r="C1" s="93"/>
      <c r="D1" s="93"/>
      <c r="E1" s="93"/>
      <c r="F1" s="93"/>
      <c r="G1" s="93"/>
      <c r="H1" s="93"/>
      <c r="I1" s="93"/>
      <c r="J1" s="465" t="s">
        <v>204</v>
      </c>
      <c r="K1" s="465"/>
      <c r="L1" s="465"/>
      <c r="M1" s="465"/>
      <c r="N1" s="465"/>
      <c r="O1" s="465"/>
      <c r="P1" s="465"/>
      <c r="Q1" s="465"/>
      <c r="R1" s="465"/>
      <c r="S1" s="465"/>
      <c r="T1" s="94"/>
      <c r="U1" s="93"/>
      <c r="V1" s="93"/>
      <c r="W1" s="93"/>
      <c r="X1" s="93"/>
      <c r="Y1" s="93"/>
      <c r="Z1" s="93"/>
    </row>
    <row r="2" spans="2:26" ht="14.25" customHeight="1">
      <c r="B2" s="92"/>
      <c r="C2" s="93"/>
      <c r="D2" s="93"/>
      <c r="E2" s="93"/>
      <c r="F2" s="93"/>
      <c r="G2" s="93"/>
      <c r="H2" s="93"/>
      <c r="I2" s="93"/>
      <c r="J2" s="95"/>
      <c r="K2" s="95"/>
      <c r="L2" s="95"/>
      <c r="M2" s="95"/>
      <c r="N2" s="95"/>
      <c r="O2" s="95"/>
      <c r="P2" s="95"/>
      <c r="Q2" s="95"/>
      <c r="R2" s="95"/>
      <c r="S2" s="95"/>
      <c r="T2" s="94"/>
      <c r="U2" s="93"/>
      <c r="V2" s="93"/>
      <c r="W2" s="93"/>
      <c r="X2" s="93"/>
      <c r="Y2" s="93"/>
      <c r="Z2" s="93"/>
    </row>
    <row r="3" spans="2:26" ht="18.75" customHeight="1">
      <c r="B3" s="92"/>
      <c r="C3" s="93"/>
      <c r="D3" s="93"/>
      <c r="E3" s="93"/>
      <c r="F3" s="93"/>
      <c r="G3" s="93"/>
      <c r="H3" s="93"/>
      <c r="I3" s="93"/>
      <c r="J3" s="93"/>
      <c r="K3" s="93"/>
      <c r="L3" s="93"/>
      <c r="M3" s="93"/>
      <c r="N3" s="93"/>
      <c r="O3" s="93"/>
      <c r="P3" s="93"/>
      <c r="Q3" s="93"/>
      <c r="R3" s="93"/>
      <c r="S3" s="96"/>
      <c r="T3" s="97" t="s">
        <v>205</v>
      </c>
      <c r="U3" s="98"/>
      <c r="V3" s="96" t="s">
        <v>194</v>
      </c>
      <c r="W3" s="99"/>
      <c r="X3" s="96" t="s">
        <v>195</v>
      </c>
      <c r="Y3" s="100"/>
      <c r="Z3" s="96" t="s">
        <v>196</v>
      </c>
    </row>
    <row r="4" spans="2:26">
      <c r="B4" s="101"/>
      <c r="C4" s="92"/>
      <c r="D4" s="92"/>
      <c r="E4" s="92"/>
      <c r="F4" s="92"/>
      <c r="G4" s="92"/>
      <c r="H4" s="92"/>
      <c r="I4" s="92"/>
      <c r="J4" s="92"/>
      <c r="K4" s="92"/>
      <c r="L4" s="92"/>
      <c r="M4" s="92"/>
      <c r="N4" s="92"/>
      <c r="O4" s="92"/>
      <c r="P4" s="92"/>
      <c r="Q4" s="92"/>
      <c r="R4" s="92"/>
      <c r="S4" s="92"/>
      <c r="T4" s="92"/>
      <c r="U4" s="92"/>
      <c r="V4" s="92"/>
      <c r="W4" s="92"/>
      <c r="X4" s="92"/>
      <c r="Y4" s="92"/>
      <c r="Z4" s="92"/>
    </row>
    <row r="5" spans="2:26" ht="18.75" customHeight="1">
      <c r="B5" s="93" t="s">
        <v>206</v>
      </c>
      <c r="C5" s="93"/>
      <c r="D5" s="93"/>
      <c r="E5" s="93"/>
      <c r="F5" s="93"/>
      <c r="G5" s="93"/>
      <c r="H5" s="93"/>
      <c r="I5" s="93"/>
      <c r="J5" s="93"/>
      <c r="K5" s="93"/>
      <c r="L5" s="93"/>
      <c r="M5" s="93"/>
      <c r="N5" s="93"/>
      <c r="O5" s="93"/>
      <c r="P5" s="93"/>
      <c r="Q5" s="93"/>
      <c r="R5" s="93"/>
      <c r="S5" s="93"/>
      <c r="T5" s="93"/>
      <c r="U5" s="93"/>
      <c r="V5" s="93"/>
      <c r="W5" s="93"/>
      <c r="X5" s="93"/>
      <c r="Y5" s="93"/>
      <c r="Z5" s="93"/>
    </row>
    <row r="6" spans="2:26" ht="18.75" customHeight="1">
      <c r="B6" s="92" t="s">
        <v>284</v>
      </c>
      <c r="C6" s="94"/>
      <c r="D6" s="94"/>
      <c r="E6" s="93"/>
      <c r="F6" s="94"/>
      <c r="G6" s="94"/>
      <c r="H6" s="94"/>
      <c r="I6" s="94"/>
      <c r="J6" s="94"/>
      <c r="K6" s="94"/>
      <c r="L6" s="94"/>
      <c r="M6" s="94"/>
      <c r="N6" s="94"/>
      <c r="O6" s="94"/>
      <c r="P6" s="94"/>
      <c r="Q6" s="94"/>
      <c r="R6" s="94"/>
      <c r="S6" s="94"/>
      <c r="T6" s="94"/>
      <c r="U6" s="94"/>
      <c r="V6" s="94"/>
      <c r="W6" s="94"/>
      <c r="X6" s="94"/>
      <c r="Y6" s="94"/>
      <c r="Z6" s="94"/>
    </row>
    <row r="7" spans="2:26">
      <c r="B7" s="102"/>
      <c r="C7" s="92"/>
      <c r="D7" s="92"/>
      <c r="E7" s="92"/>
      <c r="F7" s="92"/>
      <c r="G7" s="92"/>
      <c r="H7" s="92"/>
      <c r="I7" s="92"/>
      <c r="J7" s="92"/>
      <c r="K7" s="92"/>
      <c r="L7" s="92"/>
      <c r="M7" s="92"/>
      <c r="N7" s="92"/>
      <c r="O7" s="92"/>
      <c r="P7" s="92"/>
      <c r="Q7" s="92"/>
      <c r="R7" s="92"/>
      <c r="S7" s="92"/>
      <c r="T7" s="92"/>
      <c r="U7" s="92"/>
      <c r="V7" s="92"/>
      <c r="W7" s="92"/>
      <c r="X7" s="92"/>
      <c r="Y7" s="92"/>
      <c r="Z7" s="92"/>
    </row>
    <row r="8" spans="2:26" ht="39.75" customHeight="1">
      <c r="B8" s="92"/>
      <c r="C8" s="93"/>
      <c r="D8" s="93"/>
      <c r="E8" s="93"/>
      <c r="F8" s="93"/>
      <c r="G8" s="93"/>
      <c r="H8" s="93"/>
      <c r="I8" s="93"/>
      <c r="J8" s="93"/>
      <c r="K8" s="93"/>
      <c r="L8" s="93"/>
      <c r="M8" s="103" t="s">
        <v>207</v>
      </c>
      <c r="N8" s="103"/>
      <c r="O8" s="103"/>
      <c r="P8" s="104"/>
      <c r="Q8" s="468"/>
      <c r="R8" s="468"/>
      <c r="S8" s="468"/>
      <c r="T8" s="468"/>
      <c r="U8" s="468"/>
      <c r="V8" s="468"/>
      <c r="W8" s="468"/>
      <c r="X8" s="468"/>
      <c r="Y8" s="468"/>
      <c r="Z8" s="468"/>
    </row>
    <row r="9" spans="2:26" ht="40.5" customHeight="1">
      <c r="B9" s="92"/>
      <c r="C9" s="93"/>
      <c r="D9" s="93"/>
      <c r="E9" s="93"/>
      <c r="F9" s="93"/>
      <c r="G9" s="93"/>
      <c r="H9" s="93"/>
      <c r="I9" s="93" t="s">
        <v>208</v>
      </c>
      <c r="J9" s="92"/>
      <c r="K9" s="93"/>
      <c r="L9" s="93"/>
      <c r="M9" s="105" t="s">
        <v>209</v>
      </c>
      <c r="N9" s="106"/>
      <c r="O9" s="106"/>
      <c r="P9" s="106"/>
      <c r="Q9" s="468"/>
      <c r="R9" s="468"/>
      <c r="S9" s="468"/>
      <c r="T9" s="468"/>
      <c r="U9" s="468"/>
      <c r="V9" s="468"/>
      <c r="W9" s="468"/>
      <c r="X9" s="468"/>
      <c r="Y9" s="468"/>
      <c r="Z9" s="468"/>
    </row>
    <row r="10" spans="2:26" ht="43.5" customHeight="1">
      <c r="C10" s="93"/>
      <c r="M10" s="103" t="s">
        <v>210</v>
      </c>
      <c r="N10" s="103"/>
      <c r="O10" s="103"/>
      <c r="P10" s="103"/>
      <c r="Q10" s="469"/>
      <c r="R10" s="469"/>
      <c r="S10" s="469"/>
      <c r="T10" s="469"/>
      <c r="U10" s="469"/>
      <c r="V10" s="469"/>
      <c r="W10" s="469"/>
      <c r="X10" s="469"/>
      <c r="Y10" s="103" t="s">
        <v>211</v>
      </c>
      <c r="Z10" s="105"/>
    </row>
    <row r="11" spans="2:26">
      <c r="B11" s="102"/>
      <c r="C11" s="92"/>
      <c r="D11" s="92"/>
      <c r="E11" s="92"/>
      <c r="F11" s="92"/>
      <c r="G11" s="92"/>
      <c r="H11" s="92"/>
      <c r="I11" s="92"/>
      <c r="J11" s="92"/>
      <c r="K11" s="92"/>
      <c r="L11" s="92"/>
      <c r="M11" s="92"/>
      <c r="N11" s="92"/>
      <c r="O11" s="92"/>
      <c r="P11" s="92"/>
      <c r="Q11" s="92"/>
      <c r="R11" s="92"/>
      <c r="S11" s="92"/>
      <c r="T11" s="92"/>
      <c r="U11" s="92"/>
      <c r="V11" s="92"/>
      <c r="W11" s="92"/>
      <c r="X11" s="92"/>
      <c r="Y11" s="92"/>
      <c r="Z11" s="92"/>
    </row>
    <row r="12" spans="2:26" ht="9" customHeight="1">
      <c r="B12" s="102"/>
      <c r="C12" s="92"/>
      <c r="D12" s="92"/>
      <c r="E12" s="92"/>
      <c r="F12" s="92"/>
      <c r="G12" s="92"/>
      <c r="H12" s="92"/>
      <c r="I12" s="92"/>
      <c r="J12" s="92"/>
      <c r="K12" s="92"/>
      <c r="L12" s="92"/>
      <c r="M12" s="92"/>
      <c r="N12" s="92"/>
      <c r="O12" s="92"/>
      <c r="P12" s="92"/>
      <c r="Q12" s="92"/>
      <c r="R12" s="92"/>
      <c r="S12" s="92"/>
      <c r="T12" s="92"/>
      <c r="U12" s="92"/>
      <c r="V12" s="92"/>
      <c r="W12" s="92"/>
      <c r="X12" s="92"/>
      <c r="Y12" s="92"/>
      <c r="Z12" s="92"/>
    </row>
    <row r="13" spans="2:26" ht="36.75" customHeight="1">
      <c r="C13" s="93"/>
      <c r="D13" s="93"/>
      <c r="E13" s="93"/>
      <c r="F13" s="93"/>
      <c r="G13" s="93"/>
      <c r="H13" s="93"/>
      <c r="I13" s="93" t="s">
        <v>212</v>
      </c>
      <c r="J13" s="93"/>
      <c r="K13" s="93"/>
      <c r="L13" s="93"/>
      <c r="M13" s="103" t="s">
        <v>213</v>
      </c>
      <c r="N13" s="103"/>
      <c r="O13" s="103"/>
      <c r="P13" s="103"/>
      <c r="Q13" s="468"/>
      <c r="R13" s="468"/>
      <c r="S13" s="468"/>
      <c r="T13" s="468"/>
      <c r="U13" s="468"/>
      <c r="V13" s="468"/>
      <c r="W13" s="468"/>
      <c r="X13" s="468"/>
      <c r="Y13" s="468"/>
      <c r="Z13" s="468"/>
    </row>
    <row r="14" spans="2:26" ht="47.25" customHeight="1">
      <c r="M14" s="105" t="s">
        <v>214</v>
      </c>
      <c r="N14" s="105"/>
      <c r="O14" s="105"/>
      <c r="P14" s="105"/>
      <c r="Q14" s="468"/>
      <c r="R14" s="468"/>
      <c r="S14" s="468"/>
      <c r="T14" s="468"/>
      <c r="U14" s="468"/>
      <c r="V14" s="468"/>
      <c r="W14" s="468"/>
      <c r="X14" s="468"/>
      <c r="Y14" s="468"/>
      <c r="Z14" s="468"/>
    </row>
    <row r="15" spans="2:26">
      <c r="B15" s="102"/>
      <c r="C15" s="92"/>
      <c r="D15" s="92"/>
      <c r="E15" s="92"/>
      <c r="F15" s="92"/>
      <c r="G15" s="92"/>
      <c r="H15" s="92"/>
      <c r="I15" s="92"/>
      <c r="J15" s="92"/>
      <c r="K15" s="92"/>
      <c r="L15" s="92"/>
      <c r="M15" s="92"/>
      <c r="N15" s="92"/>
      <c r="O15" s="92"/>
      <c r="P15" s="92"/>
      <c r="Q15" s="92"/>
      <c r="R15" s="92"/>
      <c r="S15" s="92"/>
      <c r="T15" s="92"/>
      <c r="U15" s="92"/>
      <c r="V15" s="92"/>
      <c r="W15" s="92"/>
      <c r="X15" s="92"/>
      <c r="Y15" s="92"/>
      <c r="Z15" s="92"/>
    </row>
    <row r="16" spans="2:26">
      <c r="B16" s="102"/>
      <c r="C16" s="92"/>
      <c r="D16" s="92"/>
      <c r="E16" s="92"/>
      <c r="F16" s="92"/>
      <c r="G16" s="92"/>
      <c r="H16" s="92"/>
      <c r="I16" s="92"/>
      <c r="J16" s="92"/>
      <c r="K16" s="92"/>
      <c r="L16" s="92"/>
      <c r="M16" s="92"/>
      <c r="N16" s="92"/>
      <c r="O16" s="92"/>
      <c r="P16" s="92"/>
      <c r="Q16" s="92"/>
      <c r="R16" s="92"/>
      <c r="S16" s="92"/>
      <c r="T16" s="92"/>
      <c r="U16" s="92"/>
      <c r="V16" s="92"/>
      <c r="W16" s="92"/>
      <c r="X16" s="92"/>
      <c r="Y16" s="92"/>
      <c r="Z16" s="92"/>
    </row>
    <row r="17" spans="2:26" ht="18.75" customHeight="1">
      <c r="B17" s="93" t="s">
        <v>215</v>
      </c>
      <c r="C17" s="93"/>
      <c r="D17" s="107"/>
      <c r="E17" s="107"/>
      <c r="F17" s="107"/>
      <c r="G17" s="107"/>
      <c r="H17" s="107"/>
      <c r="I17" s="93" t="s">
        <v>216</v>
      </c>
      <c r="J17" s="93"/>
      <c r="K17" s="93"/>
      <c r="L17" s="93"/>
      <c r="M17" s="93"/>
      <c r="N17" s="93"/>
      <c r="O17" s="93"/>
      <c r="P17" s="93"/>
      <c r="Q17" s="93"/>
      <c r="R17" s="93"/>
      <c r="S17" s="93"/>
      <c r="T17" s="93"/>
      <c r="U17" s="93"/>
      <c r="V17" s="93"/>
      <c r="W17" s="93"/>
      <c r="X17" s="93"/>
      <c r="Y17" s="93"/>
      <c r="Z17" s="93"/>
    </row>
    <row r="18" spans="2:26">
      <c r="B18" s="102"/>
      <c r="C18" s="92"/>
      <c r="D18" s="92"/>
      <c r="E18" s="92"/>
      <c r="F18" s="92"/>
      <c r="G18" s="92"/>
      <c r="H18" s="92"/>
      <c r="I18" s="92"/>
      <c r="J18" s="92"/>
      <c r="K18" s="92"/>
      <c r="L18" s="92"/>
      <c r="M18" s="92"/>
      <c r="N18" s="92"/>
      <c r="O18" s="92"/>
      <c r="P18" s="92"/>
      <c r="Q18" s="92"/>
      <c r="R18" s="92"/>
      <c r="S18" s="92"/>
      <c r="T18" s="92"/>
      <c r="U18" s="92"/>
      <c r="V18" s="92"/>
      <c r="W18" s="92"/>
      <c r="X18" s="92"/>
      <c r="Y18" s="92"/>
      <c r="Z18" s="92"/>
    </row>
    <row r="19" spans="2:26">
      <c r="B19" s="466" t="s">
        <v>217</v>
      </c>
      <c r="C19" s="467"/>
      <c r="D19" s="467"/>
      <c r="E19" s="467"/>
      <c r="F19" s="467"/>
      <c r="G19" s="467"/>
      <c r="H19" s="467"/>
      <c r="I19" s="467"/>
      <c r="J19" s="467"/>
      <c r="K19" s="467"/>
      <c r="L19" s="467"/>
      <c r="M19" s="467"/>
      <c r="N19" s="467"/>
      <c r="O19" s="467"/>
      <c r="P19" s="467"/>
      <c r="Q19" s="467"/>
      <c r="R19" s="467"/>
      <c r="S19" s="467"/>
      <c r="T19" s="467"/>
      <c r="U19" s="467"/>
      <c r="V19" s="467"/>
      <c r="W19" s="467"/>
      <c r="X19" s="467"/>
      <c r="Y19" s="467"/>
      <c r="Z19" s="467"/>
    </row>
    <row r="20" spans="2:26">
      <c r="B20" s="102"/>
      <c r="C20" s="92"/>
      <c r="D20" s="92"/>
      <c r="E20" s="92"/>
      <c r="F20" s="92"/>
      <c r="G20" s="92"/>
      <c r="H20" s="92"/>
      <c r="I20" s="92"/>
      <c r="J20" s="92"/>
      <c r="K20" s="92"/>
      <c r="L20" s="92"/>
      <c r="M20" s="92"/>
      <c r="N20" s="92"/>
      <c r="O20" s="92"/>
      <c r="P20" s="92"/>
      <c r="Q20" s="92"/>
      <c r="R20" s="92"/>
      <c r="S20" s="92"/>
      <c r="T20" s="92"/>
      <c r="U20" s="92"/>
      <c r="V20" s="92"/>
      <c r="W20" s="92"/>
      <c r="X20" s="92"/>
      <c r="Y20" s="92"/>
      <c r="Z20" s="92"/>
    </row>
    <row r="21" spans="2:26" ht="18.75" customHeight="1">
      <c r="B21" s="93" t="s">
        <v>218</v>
      </c>
      <c r="C21" s="93"/>
      <c r="D21" s="93"/>
      <c r="E21" s="93"/>
      <c r="F21" s="93"/>
      <c r="G21" s="93"/>
      <c r="H21" s="93"/>
      <c r="I21" s="93"/>
      <c r="J21" s="93"/>
      <c r="K21" s="93"/>
      <c r="L21" s="93"/>
      <c r="M21" s="93"/>
      <c r="N21" s="93"/>
      <c r="O21" s="93"/>
      <c r="P21" s="93"/>
      <c r="Q21" s="93"/>
      <c r="R21" s="93"/>
      <c r="S21" s="93"/>
      <c r="T21" s="93"/>
      <c r="U21" s="93"/>
      <c r="V21" s="93"/>
      <c r="W21" s="93"/>
      <c r="X21" s="93"/>
      <c r="Y21" s="93"/>
      <c r="Z21" s="93"/>
    </row>
    <row r="22" spans="2:26" ht="18.75" customHeight="1">
      <c r="B22" s="93" t="s">
        <v>220</v>
      </c>
      <c r="C22" s="93"/>
      <c r="D22" s="93"/>
      <c r="E22" s="93"/>
      <c r="F22" s="93"/>
      <c r="G22" s="93"/>
      <c r="H22" s="93"/>
      <c r="I22" s="93"/>
      <c r="J22" s="93"/>
      <c r="K22" s="93"/>
      <c r="L22" s="93"/>
      <c r="M22" s="93"/>
      <c r="N22" s="93"/>
      <c r="O22" s="93"/>
      <c r="P22" s="93"/>
      <c r="Q22" s="93"/>
      <c r="R22" s="93"/>
      <c r="S22" s="93"/>
      <c r="T22" s="93"/>
      <c r="U22" s="93"/>
      <c r="V22" s="93"/>
      <c r="W22" s="93"/>
      <c r="X22" s="93"/>
      <c r="Y22" s="93"/>
      <c r="Z22" s="93"/>
    </row>
    <row r="23" spans="2:26">
      <c r="B23" s="102"/>
      <c r="C23" s="92" t="s">
        <v>219</v>
      </c>
      <c r="D23" s="92"/>
      <c r="E23" s="92"/>
      <c r="F23" s="92"/>
      <c r="G23" s="92"/>
      <c r="H23" s="92"/>
      <c r="I23" s="92"/>
      <c r="J23" s="92"/>
      <c r="K23" s="92"/>
      <c r="L23" s="92"/>
      <c r="M23" s="92"/>
      <c r="N23" s="92"/>
      <c r="O23" s="92"/>
      <c r="P23" s="92"/>
      <c r="Q23" s="92"/>
      <c r="R23" s="92"/>
      <c r="S23" s="92"/>
      <c r="T23" s="92"/>
      <c r="U23" s="92"/>
      <c r="V23" s="92"/>
      <c r="W23" s="92"/>
      <c r="X23" s="92"/>
      <c r="Y23" s="92"/>
      <c r="Z23" s="92"/>
    </row>
    <row r="24" spans="2:26">
      <c r="B24" s="102"/>
      <c r="C24" s="108"/>
      <c r="D24" s="108"/>
      <c r="E24" s="108"/>
      <c r="F24" s="108"/>
      <c r="G24" s="108"/>
      <c r="H24" s="108"/>
      <c r="I24" s="108"/>
      <c r="J24" s="108"/>
      <c r="K24" s="108"/>
      <c r="L24" s="108"/>
      <c r="M24" s="108"/>
      <c r="N24" s="108"/>
      <c r="O24" s="108"/>
      <c r="P24" s="108"/>
      <c r="Q24" s="108"/>
      <c r="R24" s="108"/>
      <c r="S24" s="108"/>
      <c r="T24" s="108"/>
      <c r="U24" s="108"/>
      <c r="V24" s="108"/>
      <c r="W24" s="108"/>
      <c r="X24" s="108"/>
      <c r="Y24" s="108"/>
      <c r="Z24" s="108"/>
    </row>
    <row r="25" spans="2:26">
      <c r="B25" s="109"/>
    </row>
    <row r="26" spans="2:26">
      <c r="B26" s="109"/>
    </row>
    <row r="27" spans="2:26">
      <c r="B27" s="109"/>
    </row>
  </sheetData>
  <mergeCells count="7">
    <mergeCell ref="J1:S1"/>
    <mergeCell ref="B19:Z19"/>
    <mergeCell ref="Q8:Z8"/>
    <mergeCell ref="Q9:Z9"/>
    <mergeCell ref="Q10:X10"/>
    <mergeCell ref="Q13:Z13"/>
    <mergeCell ref="Q14:Z14"/>
  </mergeCells>
  <phoneticPr fontId="1"/>
  <pageMargins left="0.75" right="0.75" top="1" bottom="1" header="0.5" footer="0.5"/>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86</vt:i4>
      </vt:variant>
    </vt:vector>
  </HeadingPairs>
  <TitlesOfParts>
    <vt:vector size="93" baseType="lpstr">
      <vt:lpstr>データシート</vt:lpstr>
      <vt:lpstr>様式第１の２(第５条関係)</vt:lpstr>
      <vt:lpstr>様式第１(その５の２) </vt:lpstr>
      <vt:lpstr>様式第１(その９)</vt:lpstr>
      <vt:lpstr>別添</vt:lpstr>
      <vt:lpstr>様式第１の４</vt:lpstr>
      <vt:lpstr>委任状フォーマット</vt:lpstr>
      <vt:lpstr>ABB</vt:lpstr>
      <vt:lpstr>ABB_普通</vt:lpstr>
      <vt:lpstr>BYD</vt:lpstr>
      <vt:lpstr>BYD_普通</vt:lpstr>
      <vt:lpstr>CHAEVI</vt:lpstr>
      <vt:lpstr>eTreegoJapan</vt:lpstr>
      <vt:lpstr>EVモーターズ・ジャパン</vt:lpstr>
      <vt:lpstr>fantasista</vt:lpstr>
      <vt:lpstr>GSジャパン_普通</vt:lpstr>
      <vt:lpstr>GSユアサ_V2H</vt:lpstr>
      <vt:lpstr>JFEテクノス</vt:lpstr>
      <vt:lpstr>データシート!Print_Area</vt:lpstr>
      <vt:lpstr>委任状フォーマット!Print_Area</vt:lpstr>
      <vt:lpstr>別添!Print_Area</vt:lpstr>
      <vt:lpstr>'様式第１(その５の２) '!Print_Area</vt:lpstr>
      <vt:lpstr>'様式第１(その９)'!Print_Area</vt:lpstr>
      <vt:lpstr>'様式第１の２(第５条関係)'!Print_Area</vt:lpstr>
      <vt:lpstr>様式第１の４!Print_Area</vt:lpstr>
      <vt:lpstr>ULTRAEVCHARGER</vt:lpstr>
      <vt:lpstr>V2H充放電設備</vt:lpstr>
      <vt:lpstr>Zerova</vt:lpstr>
      <vt:lpstr>Zerova_普通</vt:lpstr>
      <vt:lpstr>アイケイエス_V2H</vt:lpstr>
      <vt:lpstr>アサヒ衛陶</vt:lpstr>
      <vt:lpstr>エリーパワー_V2H</vt:lpstr>
      <vt:lpstr>エンザミンパワー</vt:lpstr>
      <vt:lpstr>オムロンソーシアルソリューションズ_V2H</vt:lpstr>
      <vt:lpstr>オリジン_外部</vt:lpstr>
      <vt:lpstr>キューヘン</vt:lpstr>
      <vt:lpstr>クリエイト・プロ_普通</vt:lpstr>
      <vt:lpstr>ジゴワッツ</vt:lpstr>
      <vt:lpstr>ジゴワッツ_普通</vt:lpstr>
      <vt:lpstr>シャープエネルギーソリューション_V2H</vt:lpstr>
      <vt:lpstr>シンフォニアテクノロジー</vt:lpstr>
      <vt:lpstr>スターチャージ</vt:lpstr>
      <vt:lpstr>ダイヘン</vt:lpstr>
      <vt:lpstr>ダイヤゼブラ電機_V2H</vt:lpstr>
      <vt:lpstr>ダックビル_普通</vt:lpstr>
      <vt:lpstr>デルタ電子</vt:lpstr>
      <vt:lpstr>デルタ電子_普通</vt:lpstr>
      <vt:lpstr>デンゲン</vt:lpstr>
      <vt:lpstr>デンソー_V2H</vt:lpstr>
      <vt:lpstr>テンフィールズファクトリー</vt:lpstr>
      <vt:lpstr>ニチコン</vt:lpstr>
      <vt:lpstr>ニチコン_V2H</vt:lpstr>
      <vt:lpstr>ニチコン_外部</vt:lpstr>
      <vt:lpstr>ハセテック</vt:lpstr>
      <vt:lpstr>パナソニック_V2H</vt:lpstr>
      <vt:lpstr>パナソニック_普通</vt:lpstr>
      <vt:lpstr>パワーエックス</vt:lpstr>
      <vt:lpstr>プラゴ</vt:lpstr>
      <vt:lpstr>プラゴ_普通</vt:lpstr>
      <vt:lpstr>フルタイムシステム_普通</vt:lpstr>
      <vt:lpstr>ヘッドスプリング</vt:lpstr>
      <vt:lpstr>モリテックスチール_普通</vt:lpstr>
      <vt:lpstr>河村電器産業_普通</vt:lpstr>
      <vt:lpstr>外部給電設備</vt:lpstr>
      <vt:lpstr>丸紅</vt:lpstr>
      <vt:lpstr>急速充電設備</vt:lpstr>
      <vt:lpstr>九電テクノシステムズ</vt:lpstr>
      <vt:lpstr>三井物産プラントシステム</vt:lpstr>
      <vt:lpstr>三菱自動車工業_外部</vt:lpstr>
      <vt:lpstr>住友商事パワーアンドモビリティ</vt:lpstr>
      <vt:lpstr>充活</vt:lpstr>
      <vt:lpstr>新電元工業</vt:lpstr>
      <vt:lpstr>新電元工業_普通</vt:lpstr>
      <vt:lpstr>長州産業_V2H</vt:lpstr>
      <vt:lpstr>椿本チエイン_V2H</vt:lpstr>
      <vt:lpstr>東光高岳</vt:lpstr>
      <vt:lpstr>東光高岳_V2H</vt:lpstr>
      <vt:lpstr>東芝ライテック_普通</vt:lpstr>
      <vt:lpstr>内外電機_普通</vt:lpstr>
      <vt:lpstr>日東工業</vt:lpstr>
      <vt:lpstr>日東工業_普通</vt:lpstr>
      <vt:lpstr>日発販売</vt:lpstr>
      <vt:lpstr>日本宅配システム_普通</vt:lpstr>
      <vt:lpstr>日本電気_普通</vt:lpstr>
      <vt:lpstr>日立インダストリアルプロダクツ</vt:lpstr>
      <vt:lpstr>日立製作所</vt:lpstr>
      <vt:lpstr>普通充電設備</vt:lpstr>
      <vt:lpstr>平河ヒューテック_普通</vt:lpstr>
      <vt:lpstr>豊田自動織機_外部</vt:lpstr>
      <vt:lpstr>北海道電気相互</vt:lpstr>
      <vt:lpstr>北九州住設</vt:lpstr>
      <vt:lpstr>本田技研工業_外部</vt:lpstr>
      <vt:lpstr>和光電研</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m-fuchikami</dc:creator>
  <cp:lastModifiedBy>淵上 皆実</cp:lastModifiedBy>
  <cp:lastPrinted>2025-05-16T00:15:21Z</cp:lastPrinted>
  <dcterms:created xsi:type="dcterms:W3CDTF">2024-03-08T01:53:09Z</dcterms:created>
  <dcterms:modified xsi:type="dcterms:W3CDTF">2025-10-09T06:02:29Z</dcterms:modified>
</cp:coreProperties>
</file>