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令和6年度準備フォルダー\HP掲載データ\R6\doc\"/>
    </mc:Choice>
  </mc:AlternateContent>
  <bookViews>
    <workbookView xWindow="0" yWindow="0" windowWidth="27435" windowHeight="11490"/>
  </bookViews>
  <sheets>
    <sheet name="データシート" sheetId="1" r:id="rId1"/>
    <sheet name="様式第１" sheetId="2" r:id="rId2"/>
    <sheet name="様式第１の２" sheetId="3" r:id="rId3"/>
    <sheet name="様式第６" sheetId="4" r:id="rId4"/>
    <sheet name="別紙２" sheetId="11" r:id="rId5"/>
    <sheet name="導入車両" sheetId="5" r:id="rId6"/>
    <sheet name="廃車" sheetId="6" r:id="rId7"/>
    <sheet name="雛形＿リース料金均等" sheetId="8" r:id="rId8"/>
    <sheet name="雛形＿リース料金変動あり" sheetId="9" r:id="rId9"/>
    <sheet name="雛形＿前払い金あり" sheetId="10" r:id="rId10"/>
    <sheet name="委任状フォーマット_R６年度版" sheetId="7" r:id="rId11"/>
    <sheet name="2025年重量車燃費基準達成証明書" sheetId="13" r:id="rId12"/>
    <sheet name="Sheet1" sheetId="12" state="hidden" r:id="rId13"/>
  </sheets>
  <definedNames>
    <definedName name="_xlnm.Print_Area" localSheetId="0">データシート!$A$1:$L$132</definedName>
    <definedName name="_xlnm.Print_Area" localSheetId="10">委任状フォーマット_R６年度版!$A$1:$AA$28</definedName>
    <definedName name="_xlnm.Print_Area" localSheetId="7">雛形＿リース料金均等!$A$1:$AH$32</definedName>
    <definedName name="_xlnm.Print_Area" localSheetId="8">雛形＿リース料金変動あり!$A$1:$AH$33</definedName>
    <definedName name="_xlnm.Print_Area" localSheetId="9">雛形＿前払い金あり!$A$1:$AH$33</definedName>
    <definedName name="_xlnm.Print_Area" localSheetId="5">導入車両!$A$1:$N$15</definedName>
    <definedName name="_xlnm.Print_Area" localSheetId="6">廃車!$A$1:$CG$46</definedName>
    <definedName name="_xlnm.Print_Area" localSheetId="4">別紙２!$A$1:$I$41</definedName>
    <definedName name="_xlnm.Print_Area" localSheetId="1">様式第１!$B$1:$T$50</definedName>
    <definedName name="_xlnm.Print_Area" localSheetId="2">様式第１の２!$A$1:$K$17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9" i="6" l="1"/>
  <c r="C11" i="5" l="1"/>
  <c r="C6" i="5"/>
  <c r="E6" i="5"/>
  <c r="P26" i="2"/>
  <c r="C14" i="11" l="1"/>
  <c r="D105" i="1"/>
  <c r="H2" i="11" l="1"/>
  <c r="B21" i="11" l="1"/>
  <c r="D122" i="1"/>
  <c r="B32" i="11" s="1"/>
  <c r="D117" i="1"/>
  <c r="B29" i="11" s="1"/>
  <c r="D111" i="1"/>
  <c r="B25" i="11" s="1"/>
  <c r="C97" i="1"/>
  <c r="F34" i="11"/>
  <c r="F33" i="11"/>
  <c r="F32" i="11"/>
  <c r="F31" i="11"/>
  <c r="F30" i="11"/>
  <c r="F29" i="11"/>
  <c r="F28" i="11"/>
  <c r="F27" i="11"/>
  <c r="F26" i="11"/>
  <c r="F25" i="11"/>
  <c r="F24" i="11"/>
  <c r="F23" i="11"/>
  <c r="F22" i="11"/>
  <c r="F21" i="11"/>
  <c r="G17" i="11"/>
  <c r="I34" i="11"/>
  <c r="I33" i="11"/>
  <c r="I31" i="11"/>
  <c r="I30" i="11"/>
  <c r="I28" i="11"/>
  <c r="I27" i="11"/>
  <c r="I26" i="11"/>
  <c r="I32" i="11"/>
  <c r="I29" i="11"/>
  <c r="I25" i="11"/>
  <c r="I24" i="11"/>
  <c r="I23" i="11"/>
  <c r="I22" i="11"/>
  <c r="I21" i="11"/>
  <c r="D17" i="11"/>
  <c r="B16" i="11" l="1"/>
  <c r="B13" i="11"/>
  <c r="F7" i="11" l="1"/>
  <c r="E8" i="11"/>
  <c r="E7" i="11"/>
  <c r="E6" i="11"/>
  <c r="P72" i="1" l="1"/>
  <c r="P63" i="1" l="1"/>
  <c r="P64" i="1"/>
  <c r="D67" i="1" l="1"/>
  <c r="M8" i="6" l="1"/>
  <c r="O3" i="2" l="1"/>
  <c r="T35" i="9" l="1"/>
  <c r="J21" i="8"/>
  <c r="J21" i="9"/>
  <c r="P52" i="1" l="1"/>
  <c r="D55" i="1" l="1"/>
  <c r="R59" i="1"/>
  <c r="R58" i="1"/>
  <c r="G15" i="10" l="1"/>
  <c r="G9" i="10"/>
  <c r="G15" i="9"/>
  <c r="G9" i="9"/>
  <c r="J21" i="10"/>
  <c r="R21" i="10" s="1"/>
  <c r="R23" i="10" s="1"/>
  <c r="R28" i="10" s="1"/>
  <c r="S7" i="10"/>
  <c r="S7" i="9"/>
  <c r="J23" i="8"/>
  <c r="G15" i="8"/>
  <c r="G9" i="8"/>
  <c r="S7" i="8"/>
  <c r="T35" i="10"/>
  <c r="L35" i="10"/>
  <c r="R26" i="10"/>
  <c r="J26" i="10"/>
  <c r="R26" i="9"/>
  <c r="J26" i="9"/>
  <c r="S34" i="8"/>
  <c r="K34" i="8"/>
  <c r="R26" i="8"/>
  <c r="J26" i="8"/>
  <c r="J28" i="8" l="1"/>
  <c r="J23" i="10"/>
  <c r="J28" i="10" s="1"/>
  <c r="Z28" i="10" s="1"/>
  <c r="J23" i="9"/>
  <c r="J28" i="9" s="1"/>
  <c r="R21" i="9"/>
  <c r="R21" i="8"/>
  <c r="R23" i="8" s="1"/>
  <c r="R28" i="8" s="1"/>
  <c r="Z28" i="8" l="1"/>
  <c r="L35" i="9"/>
  <c r="R23" i="9"/>
  <c r="R28" i="9" s="1"/>
  <c r="Z28" i="9" s="1"/>
  <c r="G41" i="2" l="1"/>
  <c r="D84" i="1"/>
  <c r="D62" i="1"/>
  <c r="C9" i="1" s="1"/>
  <c r="P69" i="1" s="1"/>
  <c r="D65" i="1" s="1"/>
  <c r="I30" i="2" s="1"/>
  <c r="L13" i="2" l="1"/>
  <c r="D89" i="1" l="1"/>
  <c r="D87" i="1"/>
  <c r="D70" i="1"/>
  <c r="M14" i="6" l="1"/>
  <c r="C9" i="5" l="1"/>
  <c r="M20" i="6"/>
  <c r="M17" i="6"/>
  <c r="M11" i="6" l="1"/>
  <c r="BI3" i="6"/>
  <c r="BI2" i="6"/>
  <c r="C8" i="5"/>
  <c r="C7" i="5"/>
  <c r="J3" i="5"/>
  <c r="J2" i="5"/>
  <c r="D25" i="4"/>
  <c r="D24" i="4"/>
  <c r="I23" i="4"/>
  <c r="D23" i="4"/>
  <c r="J22" i="4"/>
  <c r="D22" i="4"/>
  <c r="J21" i="4"/>
  <c r="D21" i="4"/>
  <c r="D42" i="2" l="1"/>
  <c r="E41" i="2"/>
  <c r="N40" i="2"/>
  <c r="F40" i="2"/>
  <c r="N39" i="2"/>
  <c r="H39" i="2"/>
  <c r="J38" i="2"/>
  <c r="J37" i="2"/>
  <c r="B35" i="2"/>
  <c r="B34" i="2"/>
  <c r="L34" i="2"/>
  <c r="L35" i="2"/>
  <c r="I28" i="2"/>
  <c r="N26" i="2"/>
  <c r="J26" i="2"/>
  <c r="AK10" i="2"/>
  <c r="J9" i="2" s="1"/>
  <c r="G9" i="4" s="1"/>
  <c r="J8" i="2"/>
  <c r="G8" i="4" s="1"/>
  <c r="J7" i="2"/>
  <c r="G7" i="4" s="1"/>
  <c r="L6" i="2"/>
  <c r="J6" i="2"/>
  <c r="R1" i="2"/>
  <c r="Q2" i="2"/>
  <c r="AM32" i="6"/>
  <c r="Z32" i="6"/>
  <c r="AM29" i="6"/>
  <c r="Z29" i="6"/>
  <c r="AM23" i="6"/>
  <c r="Z23" i="6"/>
  <c r="M23" i="6"/>
  <c r="H10" i="4"/>
  <c r="AM35" i="6" l="1"/>
  <c r="AM41" i="6" s="1"/>
  <c r="Z38" i="6"/>
  <c r="Z35" i="6"/>
  <c r="Z41" i="6" s="1"/>
  <c r="AM38" i="6"/>
  <c r="C10" i="5"/>
  <c r="C13" i="5" l="1"/>
  <c r="C12" i="5"/>
  <c r="P78" i="1"/>
  <c r="P54" i="1"/>
  <c r="G11" i="9" l="1"/>
  <c r="G11" i="8"/>
  <c r="G11" i="10"/>
  <c r="P18" i="1"/>
  <c r="P74" i="1" l="1"/>
  <c r="D11" i="3" s="1"/>
  <c r="P49" i="1"/>
  <c r="G13" i="10" l="1"/>
  <c r="G13" i="9"/>
  <c r="G13" i="8"/>
  <c r="L3" i="1"/>
  <c r="D4" i="3" s="1"/>
  <c r="F20" i="4" l="1"/>
  <c r="H26" i="2"/>
  <c r="C9" i="3"/>
</calcChain>
</file>

<file path=xl/sharedStrings.xml><?xml version="1.0" encoding="utf-8"?>
<sst xmlns="http://schemas.openxmlformats.org/spreadsheetml/2006/main" count="681" uniqueCount="514">
  <si>
    <t>郵便番号</t>
    <rPh sb="0" eb="2">
      <t>ユウビン</t>
    </rPh>
    <rPh sb="2" eb="4">
      <t>バンゴウ</t>
    </rPh>
    <phoneticPr fontId="1"/>
  </si>
  <si>
    <t>申請者住所</t>
    <rPh sb="0" eb="3">
      <t>シンセイシャ</t>
    </rPh>
    <rPh sb="3" eb="5">
      <t>ジュウショ</t>
    </rPh>
    <phoneticPr fontId="1"/>
  </si>
  <si>
    <t>代表者役職</t>
    <rPh sb="0" eb="3">
      <t>ダイヒョウシャ</t>
    </rPh>
    <rPh sb="3" eb="5">
      <t>ヤクショク</t>
    </rPh>
    <phoneticPr fontId="1"/>
  </si>
  <si>
    <t>代表者氏名</t>
    <rPh sb="0" eb="3">
      <t>ダイヒョウシャ</t>
    </rPh>
    <rPh sb="3" eb="5">
      <t>シメイ</t>
    </rPh>
    <phoneticPr fontId="1"/>
  </si>
  <si>
    <t>＠</t>
    <phoneticPr fontId="1"/>
  </si>
  <si>
    <t>郵便番号</t>
    <rPh sb="0" eb="4">
      <t>ユウビンバンゴウ</t>
    </rPh>
    <phoneticPr fontId="1"/>
  </si>
  <si>
    <t>担当者連絡先</t>
    <rPh sb="0" eb="3">
      <t>タントウシャ</t>
    </rPh>
    <rPh sb="3" eb="6">
      <t>レンラクサキ</t>
    </rPh>
    <phoneticPr fontId="1"/>
  </si>
  <si>
    <t>送付先住所</t>
    <rPh sb="0" eb="3">
      <t>ソウフサキ</t>
    </rPh>
    <rPh sb="3" eb="5">
      <t>ジュウショ</t>
    </rPh>
    <phoneticPr fontId="1"/>
  </si>
  <si>
    <t>事業者名</t>
    <rPh sb="0" eb="3">
      <t>ジギョウシャ</t>
    </rPh>
    <rPh sb="3" eb="4">
      <t>メイ</t>
    </rPh>
    <phoneticPr fontId="1"/>
  </si>
  <si>
    <t>事業者住所</t>
    <rPh sb="0" eb="3">
      <t>ジギョウシャ</t>
    </rPh>
    <rPh sb="3" eb="5">
      <t>ジュウショ</t>
    </rPh>
    <phoneticPr fontId="1"/>
  </si>
  <si>
    <t>-</t>
    <phoneticPr fontId="1"/>
  </si>
  <si>
    <t>09</t>
    <phoneticPr fontId="1"/>
  </si>
  <si>
    <t>〒</t>
    <phoneticPr fontId="1"/>
  </si>
  <si>
    <t>振込先情報</t>
    <rPh sb="0" eb="3">
      <t>フリコミサキ</t>
    </rPh>
    <rPh sb="3" eb="5">
      <t>ジョウホウ</t>
    </rPh>
    <phoneticPr fontId="1"/>
  </si>
  <si>
    <t>支店名</t>
    <rPh sb="0" eb="3">
      <t>シテンメイ</t>
    </rPh>
    <phoneticPr fontId="1"/>
  </si>
  <si>
    <t>金融機関名</t>
    <rPh sb="0" eb="4">
      <t>キンユウキカン</t>
    </rPh>
    <rPh sb="4" eb="5">
      <t>メイ</t>
    </rPh>
    <phoneticPr fontId="1"/>
  </si>
  <si>
    <t>金融機関コード</t>
    <rPh sb="0" eb="4">
      <t>キンユウキカン</t>
    </rPh>
    <phoneticPr fontId="1"/>
  </si>
  <si>
    <t>支店コード</t>
    <rPh sb="0" eb="2">
      <t>シテン</t>
    </rPh>
    <phoneticPr fontId="1"/>
  </si>
  <si>
    <t>預金種別</t>
    <rPh sb="0" eb="4">
      <t>ヨキンシュベツ</t>
    </rPh>
    <phoneticPr fontId="1"/>
  </si>
  <si>
    <t>普通</t>
    <rPh sb="0" eb="2">
      <t>フツウ</t>
    </rPh>
    <phoneticPr fontId="1"/>
  </si>
  <si>
    <t>口座番号</t>
    <rPh sb="0" eb="4">
      <t>コウザバンゴウ</t>
    </rPh>
    <phoneticPr fontId="1"/>
  </si>
  <si>
    <t>千円</t>
    <rPh sb="0" eb="1">
      <t>センエン</t>
    </rPh>
    <phoneticPr fontId="1"/>
  </si>
  <si>
    <t>名</t>
    <rPh sb="0" eb="1">
      <t>メイ</t>
    </rPh>
    <phoneticPr fontId="1"/>
  </si>
  <si>
    <t>※資本金</t>
    <rPh sb="1" eb="4">
      <t>シホンキン</t>
    </rPh>
    <phoneticPr fontId="1"/>
  </si>
  <si>
    <t>※従業員数</t>
    <rPh sb="1" eb="5">
      <t>ジュウギョウインスウ</t>
    </rPh>
    <phoneticPr fontId="1"/>
  </si>
  <si>
    <t>貸渡先情報（※リースの場合のみ）</t>
    <rPh sb="0" eb="3">
      <t>カシワタシサキ</t>
    </rPh>
    <rPh sb="3" eb="5">
      <t>ジョウホウ</t>
    </rPh>
    <rPh sb="11" eb="13">
      <t>バアイ</t>
    </rPh>
    <phoneticPr fontId="1"/>
  </si>
  <si>
    <t>申請区分</t>
    <rPh sb="0" eb="2">
      <t>シンセイ</t>
    </rPh>
    <rPh sb="2" eb="4">
      <t>クブン</t>
    </rPh>
    <phoneticPr fontId="1"/>
  </si>
  <si>
    <t>申請者情報（※リースの場合はリース会社が申請者となります）</t>
    <rPh sb="0" eb="3">
      <t>シンセイシャ</t>
    </rPh>
    <rPh sb="3" eb="5">
      <t>ジョウホウ</t>
    </rPh>
    <rPh sb="11" eb="13">
      <t>バアイ</t>
    </rPh>
    <rPh sb="17" eb="19">
      <t>ガイシャ</t>
    </rPh>
    <rPh sb="20" eb="22">
      <t>シンセイ</t>
    </rPh>
    <rPh sb="22" eb="23">
      <t>シャ</t>
    </rPh>
    <phoneticPr fontId="1"/>
  </si>
  <si>
    <t>リース</t>
    <phoneticPr fontId="1"/>
  </si>
  <si>
    <t>買取</t>
    <rPh sb="0" eb="2">
      <t>カイトリ</t>
    </rPh>
    <phoneticPr fontId="1"/>
  </si>
  <si>
    <t>当座</t>
    <phoneticPr fontId="1"/>
  </si>
  <si>
    <t>貯蓄預金</t>
    <phoneticPr fontId="1"/>
  </si>
  <si>
    <t>その他</t>
    <phoneticPr fontId="1"/>
  </si>
  <si>
    <t>責任者の所属部署・職名・氏名</t>
    <rPh sb="0" eb="3">
      <t>セキニンシャ</t>
    </rPh>
    <rPh sb="4" eb="6">
      <t>ショゾク</t>
    </rPh>
    <rPh sb="6" eb="8">
      <t>ブショ</t>
    </rPh>
    <rPh sb="9" eb="11">
      <t>ショクメイ</t>
    </rPh>
    <rPh sb="12" eb="14">
      <t>シメイ</t>
    </rPh>
    <phoneticPr fontId="1"/>
  </si>
  <si>
    <t>担当者の所属部署・職名・氏名</t>
    <rPh sb="0" eb="3">
      <t>タントウシャ</t>
    </rPh>
    <rPh sb="4" eb="6">
      <t>ショゾク</t>
    </rPh>
    <rPh sb="6" eb="8">
      <t>ブショ</t>
    </rPh>
    <rPh sb="9" eb="11">
      <t>ショクメイ</t>
    </rPh>
    <rPh sb="12" eb="14">
      <t>シメイ</t>
    </rPh>
    <phoneticPr fontId="1"/>
  </si>
  <si>
    <t>社名又は名称</t>
    <rPh sb="0" eb="2">
      <t>シャメイ</t>
    </rPh>
    <rPh sb="1" eb="2">
      <t>メイ</t>
    </rPh>
    <rPh sb="2" eb="3">
      <t>マタ</t>
    </rPh>
    <rPh sb="4" eb="6">
      <t>メイショウ</t>
    </rPh>
    <phoneticPr fontId="1"/>
  </si>
  <si>
    <t>導入車両情報</t>
    <rPh sb="0" eb="2">
      <t>ドウニュウ</t>
    </rPh>
    <rPh sb="2" eb="4">
      <t>シャリョウ</t>
    </rPh>
    <rPh sb="4" eb="6">
      <t>ジョウホウ</t>
    </rPh>
    <phoneticPr fontId="1"/>
  </si>
  <si>
    <t>車両登録番号</t>
    <rPh sb="0" eb="2">
      <t>シャリョウ</t>
    </rPh>
    <rPh sb="2" eb="4">
      <t>トウロク</t>
    </rPh>
    <rPh sb="4" eb="6">
      <t>バンゴウ</t>
    </rPh>
    <phoneticPr fontId="1"/>
  </si>
  <si>
    <t>車名</t>
    <rPh sb="0" eb="2">
      <t>シャメイ</t>
    </rPh>
    <phoneticPr fontId="1"/>
  </si>
  <si>
    <t>日野</t>
    <rPh sb="0" eb="2">
      <t>ヒノ</t>
    </rPh>
    <phoneticPr fontId="1"/>
  </si>
  <si>
    <t>いすゞ</t>
    <phoneticPr fontId="1"/>
  </si>
  <si>
    <t>トヨタ</t>
    <phoneticPr fontId="1"/>
  </si>
  <si>
    <t>日産</t>
    <rPh sb="0" eb="2">
      <t>ニッサン</t>
    </rPh>
    <phoneticPr fontId="1"/>
  </si>
  <si>
    <t>マツダ</t>
    <phoneticPr fontId="1"/>
  </si>
  <si>
    <t>SCANIA</t>
    <phoneticPr fontId="1"/>
  </si>
  <si>
    <t>車台番号</t>
    <rPh sb="0" eb="4">
      <t>シャダイバンゴウ</t>
    </rPh>
    <phoneticPr fontId="1"/>
  </si>
  <si>
    <t>型式</t>
    <rPh sb="0" eb="2">
      <t>カタシキ</t>
    </rPh>
    <phoneticPr fontId="1"/>
  </si>
  <si>
    <t>３桁</t>
    <rPh sb="1" eb="2">
      <t>ケタ</t>
    </rPh>
    <phoneticPr fontId="1"/>
  </si>
  <si>
    <t>かな</t>
    <phoneticPr fontId="1"/>
  </si>
  <si>
    <t>４桁</t>
    <rPh sb="1" eb="2">
      <t>ケタ</t>
    </rPh>
    <phoneticPr fontId="1"/>
  </si>
  <si>
    <t>-</t>
    <phoneticPr fontId="1"/>
  </si>
  <si>
    <t>所有者名称</t>
    <rPh sb="0" eb="3">
      <t>ショユウシャ</t>
    </rPh>
    <rPh sb="3" eb="5">
      <t>メイショウ</t>
    </rPh>
    <phoneticPr fontId="1"/>
  </si>
  <si>
    <t>使用者名称</t>
    <rPh sb="0" eb="3">
      <t>シヨウシャ</t>
    </rPh>
    <rPh sb="3" eb="5">
      <t>メイショウ</t>
    </rPh>
    <phoneticPr fontId="1"/>
  </si>
  <si>
    <t>使用の本拠の位置</t>
    <rPh sb="0" eb="2">
      <t>シヨウ</t>
    </rPh>
    <rPh sb="3" eb="5">
      <t>ホンキョ</t>
    </rPh>
    <rPh sb="6" eb="8">
      <t>イチ</t>
    </rPh>
    <phoneticPr fontId="1"/>
  </si>
  <si>
    <t>車両総重量</t>
    <rPh sb="0" eb="2">
      <t>シャリョウ</t>
    </rPh>
    <rPh sb="2" eb="5">
      <t>ソウジュウリョウ</t>
    </rPh>
    <phoneticPr fontId="1"/>
  </si>
  <si>
    <t>ｋg</t>
    <phoneticPr fontId="1"/>
  </si>
  <si>
    <t>最大積載量</t>
    <rPh sb="0" eb="2">
      <t>サイダイ</t>
    </rPh>
    <rPh sb="2" eb="5">
      <t>セキサイリョウ</t>
    </rPh>
    <phoneticPr fontId="1"/>
  </si>
  <si>
    <t>補助対象経費</t>
    <rPh sb="0" eb="4">
      <t>ホジョタイショウ</t>
    </rPh>
    <rPh sb="4" eb="6">
      <t>ケイヒ</t>
    </rPh>
    <phoneticPr fontId="1"/>
  </si>
  <si>
    <t>円</t>
    <rPh sb="0" eb="1">
      <t>エン</t>
    </rPh>
    <phoneticPr fontId="1"/>
  </si>
  <si>
    <t>補助金額</t>
    <rPh sb="0" eb="4">
      <t>ホジョキンガク</t>
    </rPh>
    <phoneticPr fontId="1"/>
  </si>
  <si>
    <t>区分</t>
    <rPh sb="0" eb="2">
      <t>クブン</t>
    </rPh>
    <phoneticPr fontId="1"/>
  </si>
  <si>
    <t>大型</t>
    <rPh sb="0" eb="2">
      <t>オオガタ</t>
    </rPh>
    <phoneticPr fontId="1"/>
  </si>
  <si>
    <t>中型</t>
    <rPh sb="0" eb="2">
      <t>チュウガタ</t>
    </rPh>
    <phoneticPr fontId="1"/>
  </si>
  <si>
    <t>小型</t>
    <rPh sb="0" eb="2">
      <t>コガタ</t>
    </rPh>
    <phoneticPr fontId="1"/>
  </si>
  <si>
    <t>廃車有無</t>
    <rPh sb="0" eb="2">
      <t>ハイシャ</t>
    </rPh>
    <rPh sb="2" eb="4">
      <t>ウム</t>
    </rPh>
    <phoneticPr fontId="1"/>
  </si>
  <si>
    <t>車体の形状</t>
    <rPh sb="0" eb="2">
      <t>シャタイ</t>
    </rPh>
    <rPh sb="3" eb="5">
      <t>ケイジョウ</t>
    </rPh>
    <phoneticPr fontId="1"/>
  </si>
  <si>
    <t>バン</t>
    <phoneticPr fontId="1"/>
  </si>
  <si>
    <t>キャブオーバ</t>
    <phoneticPr fontId="1"/>
  </si>
  <si>
    <t>トラクタ</t>
    <phoneticPr fontId="1"/>
  </si>
  <si>
    <t>ダンプ</t>
    <phoneticPr fontId="1"/>
  </si>
  <si>
    <t>コンクリートミキサー車</t>
    <rPh sb="10" eb="11">
      <t>シャ</t>
    </rPh>
    <phoneticPr fontId="1"/>
  </si>
  <si>
    <t>その他</t>
    <rPh sb="2" eb="3">
      <t>タ</t>
    </rPh>
    <phoneticPr fontId="1"/>
  </si>
  <si>
    <t>←リースまたは買取をプルダウンで選択</t>
    <rPh sb="7" eb="9">
      <t>カイトリ</t>
    </rPh>
    <phoneticPr fontId="1"/>
  </si>
  <si>
    <t>←廃車有無をプルダウンで選択</t>
    <rPh sb="1" eb="3">
      <t>ハイシャ</t>
    </rPh>
    <rPh sb="3" eb="5">
      <t>ウム</t>
    </rPh>
    <phoneticPr fontId="1"/>
  </si>
  <si>
    <t>有り</t>
    <rPh sb="0" eb="1">
      <t>ア</t>
    </rPh>
    <phoneticPr fontId="1"/>
  </si>
  <si>
    <t>特定貨物自動車運送事業</t>
  </si>
  <si>
    <t>第二種貨物利用運送事業</t>
  </si>
  <si>
    <t>自動車リース事業</t>
  </si>
  <si>
    <t>←プルダウン選択。リストになければ「その他」</t>
    <rPh sb="6" eb="8">
      <t>センタク</t>
    </rPh>
    <rPh sb="20" eb="21">
      <t>タ</t>
    </rPh>
    <phoneticPr fontId="1"/>
  </si>
  <si>
    <t>無し</t>
    <rPh sb="0" eb="1">
      <t>ナシ</t>
    </rPh>
    <phoneticPr fontId="1"/>
  </si>
  <si>
    <t>経営する事業</t>
  </si>
  <si>
    <t>一般貨物自動車運送事業</t>
    <phoneticPr fontId="1"/>
  </si>
  <si>
    <t>03-5341-4577のように”ハイフン”付で記載ください</t>
    <rPh sb="22" eb="23">
      <t>ツキ</t>
    </rPh>
    <rPh sb="24" eb="26">
      <t>キサイ</t>
    </rPh>
    <phoneticPr fontId="1"/>
  </si>
  <si>
    <t>←プルダウン選択</t>
    <rPh sb="6" eb="8">
      <t>センタク</t>
    </rPh>
    <phoneticPr fontId="1"/>
  </si>
  <si>
    <t>口座名義</t>
    <rPh sb="0" eb="2">
      <t>コウザ</t>
    </rPh>
    <rPh sb="2" eb="4">
      <t>メイギ</t>
    </rPh>
    <phoneticPr fontId="1"/>
  </si>
  <si>
    <t>廃車車両</t>
    <rPh sb="0" eb="2">
      <t>ハイシャ</t>
    </rPh>
    <rPh sb="2" eb="4">
      <t>シャリョウ</t>
    </rPh>
    <phoneticPr fontId="1"/>
  </si>
  <si>
    <t>ニッサンディーゼル</t>
    <phoneticPr fontId="1"/>
  </si>
  <si>
    <t>その他</t>
    <rPh sb="2" eb="3">
      <t>タ</t>
    </rPh>
    <phoneticPr fontId="1"/>
  </si>
  <si>
    <t>新規登録年月日</t>
    <rPh sb="0" eb="2">
      <t>シンキ</t>
    </rPh>
    <rPh sb="2" eb="4">
      <t>トウロク</t>
    </rPh>
    <rPh sb="4" eb="7">
      <t>ネンガッピ</t>
    </rPh>
    <phoneticPr fontId="1"/>
  </si>
  <si>
    <t>車検有効日</t>
    <rPh sb="0" eb="2">
      <t>シャケン</t>
    </rPh>
    <rPh sb="2" eb="4">
      <t>ユウコウ</t>
    </rPh>
    <rPh sb="4" eb="5">
      <t>ヒ</t>
    </rPh>
    <phoneticPr fontId="1"/>
  </si>
  <si>
    <t>初度登録年月日</t>
    <rPh sb="0" eb="2">
      <t>ショド</t>
    </rPh>
    <rPh sb="2" eb="4">
      <t>トウロク</t>
    </rPh>
    <rPh sb="4" eb="7">
      <t>ネンガッピ</t>
    </rPh>
    <phoneticPr fontId="1"/>
  </si>
  <si>
    <t>一次抹消日</t>
    <rPh sb="0" eb="2">
      <t>イチジ</t>
    </rPh>
    <rPh sb="2" eb="4">
      <t>マッショウ</t>
    </rPh>
    <rPh sb="4" eb="5">
      <t>ビ</t>
    </rPh>
    <phoneticPr fontId="1"/>
  </si>
  <si>
    <t>廃車日</t>
    <rPh sb="0" eb="2">
      <t>ハイシャ</t>
    </rPh>
    <rPh sb="2" eb="3">
      <t>ビ</t>
    </rPh>
    <phoneticPr fontId="1"/>
  </si>
  <si>
    <t>注記</t>
    <rPh sb="0" eb="2">
      <t>チュウキ</t>
    </rPh>
    <phoneticPr fontId="1"/>
  </si>
  <si>
    <t>←事業をプルダウンで選択（1つで可）</t>
    <rPh sb="1" eb="3">
      <t>ジギョウ</t>
    </rPh>
    <rPh sb="16" eb="17">
      <t>カ</t>
    </rPh>
    <phoneticPr fontId="1"/>
  </si>
  <si>
    <t>抵当権設定</t>
    <rPh sb="0" eb="3">
      <t>テイトウケン</t>
    </rPh>
    <rPh sb="3" eb="5">
      <t>セッテイ</t>
    </rPh>
    <phoneticPr fontId="1"/>
  </si>
  <si>
    <t>補助事業完了日</t>
    <rPh sb="0" eb="4">
      <t>ホジョジギョウ</t>
    </rPh>
    <rPh sb="4" eb="7">
      <t>カンリョウビ</t>
    </rPh>
    <phoneticPr fontId="1"/>
  </si>
  <si>
    <t>②</t>
    <phoneticPr fontId="1"/>
  </si>
  <si>
    <t>←車両総重量から自動入力（導入車両より区分が小さければ赤くなる）</t>
    <rPh sb="1" eb="3">
      <t>シャリョウ</t>
    </rPh>
    <rPh sb="3" eb="6">
      <t>ソウジュウリョウ</t>
    </rPh>
    <rPh sb="8" eb="10">
      <t>ジドウ</t>
    </rPh>
    <rPh sb="10" eb="12">
      <t>ニュウリョク</t>
    </rPh>
    <rPh sb="13" eb="15">
      <t>ドウニュウ</t>
    </rPh>
    <rPh sb="15" eb="17">
      <t>シャリョウ</t>
    </rPh>
    <rPh sb="19" eb="21">
      <t>クブン</t>
    </rPh>
    <rPh sb="22" eb="23">
      <t>チイ</t>
    </rPh>
    <rPh sb="27" eb="28">
      <t>アカ</t>
    </rPh>
    <phoneticPr fontId="1"/>
  </si>
  <si>
    <t>識別番号</t>
    <rPh sb="0" eb="4">
      <t>シキベツバンゴウ</t>
    </rPh>
    <phoneticPr fontId="1"/>
  </si>
  <si>
    <t>貴社管理番号</t>
    <rPh sb="0" eb="2">
      <t>キシャ</t>
    </rPh>
    <rPh sb="2" eb="6">
      <t>カンリバンゴウ</t>
    </rPh>
    <phoneticPr fontId="1"/>
  </si>
  <si>
    <t>←識別番号発行依頼にて発行された番号を記載ください。</t>
    <rPh sb="1" eb="5">
      <t>シキベツバンゴウ</t>
    </rPh>
    <rPh sb="5" eb="7">
      <t>ハッコウ</t>
    </rPh>
    <rPh sb="7" eb="9">
      <t>イライ</t>
    </rPh>
    <rPh sb="11" eb="13">
      <t>ハッコウ</t>
    </rPh>
    <rPh sb="16" eb="18">
      <t>バンゴウ</t>
    </rPh>
    <rPh sb="19" eb="21">
      <t>キサイ</t>
    </rPh>
    <phoneticPr fontId="1"/>
  </si>
  <si>
    <t>←貴社内での管理番号等にご使用ください。使用しない場合は空欄で可</t>
    <rPh sb="1" eb="4">
      <t>キシャナイ</t>
    </rPh>
    <rPh sb="6" eb="10">
      <t>カンリバンゴウ</t>
    </rPh>
    <rPh sb="10" eb="11">
      <t>トウ</t>
    </rPh>
    <rPh sb="13" eb="15">
      <t>シヨウ</t>
    </rPh>
    <rPh sb="20" eb="22">
      <t>シヨウ</t>
    </rPh>
    <rPh sb="25" eb="27">
      <t>バアイ</t>
    </rPh>
    <rPh sb="28" eb="30">
      <t>クウラン</t>
    </rPh>
    <rPh sb="31" eb="32">
      <t>カ</t>
    </rPh>
    <phoneticPr fontId="1"/>
  </si>
  <si>
    <t xml:space="preserve">  </t>
    <phoneticPr fontId="1"/>
  </si>
  <si>
    <t>←排出ガス識別記号はプルダウン選択</t>
    <rPh sb="1" eb="3">
      <t>ハイシュツ</t>
    </rPh>
    <rPh sb="5" eb="9">
      <t>シキベツキゴウ</t>
    </rPh>
    <rPh sb="15" eb="17">
      <t>センタク</t>
    </rPh>
    <phoneticPr fontId="1"/>
  </si>
  <si>
    <t>←税・諸費用を含まない。下取りは値引き同様に扱う</t>
    <rPh sb="1" eb="2">
      <t>ゼイ</t>
    </rPh>
    <rPh sb="3" eb="6">
      <t>ショヒヨウ</t>
    </rPh>
    <rPh sb="7" eb="8">
      <t>フク</t>
    </rPh>
    <rPh sb="12" eb="14">
      <t>シタド</t>
    </rPh>
    <rPh sb="16" eb="18">
      <t>ネビ</t>
    </rPh>
    <rPh sb="19" eb="21">
      <t>ドウヨウ</t>
    </rPh>
    <rPh sb="22" eb="23">
      <t>アツカ</t>
    </rPh>
    <phoneticPr fontId="1"/>
  </si>
  <si>
    <t>申請データ入力シート：電子メール申請（j-Grants申請含む）の場合には、申請書類にこのEXCELファイルを添付ください。</t>
    <rPh sb="0" eb="2">
      <t>シンセイ</t>
    </rPh>
    <rPh sb="5" eb="7">
      <t>ニュウリョク</t>
    </rPh>
    <rPh sb="38" eb="40">
      <t>シンセイ</t>
    </rPh>
    <rPh sb="40" eb="42">
      <t>ショルイ</t>
    </rPh>
    <phoneticPr fontId="1"/>
  </si>
  <si>
    <t>年間予想走行距離</t>
    <rPh sb="0" eb="2">
      <t>ネンカン</t>
    </rPh>
    <rPh sb="2" eb="4">
      <t>ヨソウ</t>
    </rPh>
    <rPh sb="4" eb="8">
      <t>ソウコウキョリ</t>
    </rPh>
    <phoneticPr fontId="1"/>
  </si>
  <si>
    <t>km/年</t>
    <rPh sb="3" eb="4">
      <t>ネン</t>
    </rPh>
    <phoneticPr fontId="1"/>
  </si>
  <si>
    <t>年間走行距離</t>
    <rPh sb="0" eb="2">
      <t>ネンカン</t>
    </rPh>
    <rPh sb="2" eb="6">
      <t>ソウコウキョリ</t>
    </rPh>
    <phoneticPr fontId="1"/>
  </si>
  <si>
    <t>←過去１年間の走行距離を記載ください。</t>
    <rPh sb="1" eb="3">
      <t>カコ</t>
    </rPh>
    <rPh sb="4" eb="6">
      <t>ネンカン</t>
    </rPh>
    <rPh sb="7" eb="11">
      <t>ソウコウキョリ</t>
    </rPh>
    <rPh sb="12" eb="14">
      <t>キサイ</t>
    </rPh>
    <phoneticPr fontId="1"/>
  </si>
  <si>
    <t>平均燃費</t>
    <rPh sb="0" eb="2">
      <t>ヘイキン</t>
    </rPh>
    <rPh sb="2" eb="4">
      <t>ネンピ</t>
    </rPh>
    <phoneticPr fontId="1"/>
  </si>
  <si>
    <t>Km/L</t>
    <phoneticPr fontId="1"/>
  </si>
  <si>
    <t>年間使用燃料量</t>
    <rPh sb="0" eb="2">
      <t>ネンカン</t>
    </rPh>
    <rPh sb="2" eb="4">
      <t>シヨウ</t>
    </rPh>
    <rPh sb="4" eb="6">
      <t>ネンリョウ</t>
    </rPh>
    <rPh sb="6" eb="7">
      <t>リョウ</t>
    </rPh>
    <phoneticPr fontId="1"/>
  </si>
  <si>
    <t>L</t>
    <phoneticPr fontId="1"/>
  </si>
  <si>
    <t>←過去１年間の使用燃料量を記載ください。</t>
    <rPh sb="1" eb="3">
      <t>カコ</t>
    </rPh>
    <rPh sb="4" eb="6">
      <t>ネンカン</t>
    </rPh>
    <rPh sb="7" eb="9">
      <t>シヨウ</t>
    </rPh>
    <rPh sb="9" eb="11">
      <t>ネンリョウ</t>
    </rPh>
    <rPh sb="11" eb="12">
      <t>リョウ</t>
    </rPh>
    <rPh sb="13" eb="15">
      <t>キサイ</t>
    </rPh>
    <phoneticPr fontId="1"/>
  </si>
  <si>
    <t>←自動計算</t>
    <rPh sb="1" eb="3">
      <t>ジドウ</t>
    </rPh>
    <rPh sb="3" eb="5">
      <t>ケイサン</t>
    </rPh>
    <phoneticPr fontId="1"/>
  </si>
  <si>
    <t>重量車燃費基準値</t>
    <rPh sb="0" eb="3">
      <t>ジュウリョウシャ</t>
    </rPh>
    <rPh sb="3" eb="5">
      <t>ネンピ</t>
    </rPh>
    <rPh sb="5" eb="8">
      <t>キジュンチ</t>
    </rPh>
    <phoneticPr fontId="1"/>
  </si>
  <si>
    <t>Km/L</t>
    <phoneticPr fontId="1"/>
  </si>
  <si>
    <t>カタログ燃費</t>
    <rPh sb="4" eb="6">
      <t>ネンピ</t>
    </rPh>
    <phoneticPr fontId="1"/>
  </si>
  <si>
    <t>2PG</t>
    <phoneticPr fontId="1"/>
  </si>
  <si>
    <t>2RG</t>
    <phoneticPr fontId="1"/>
  </si>
  <si>
    <t>2TG</t>
    <phoneticPr fontId="1"/>
  </si>
  <si>
    <t>燃費向上率</t>
    <rPh sb="0" eb="2">
      <t>ネンピ</t>
    </rPh>
    <rPh sb="2" eb="5">
      <t>コウジョウリツ</t>
    </rPh>
    <phoneticPr fontId="1"/>
  </si>
  <si>
    <t>車両総重量　</t>
    <rPh sb="0" eb="2">
      <t>シャリョウ</t>
    </rPh>
    <rPh sb="2" eb="5">
      <t>ソウジュウリョウ</t>
    </rPh>
    <phoneticPr fontId="1"/>
  </si>
  <si>
    <t>③</t>
    <phoneticPr fontId="1"/>
  </si>
  <si>
    <t>④</t>
    <phoneticPr fontId="1"/>
  </si>
  <si>
    <t>管轄地</t>
    <rPh sb="0" eb="3">
      <t>カンカツチ</t>
    </rPh>
    <phoneticPr fontId="1"/>
  </si>
  <si>
    <t>←車検証の車両総重量入力時に自動表示</t>
    <rPh sb="1" eb="4">
      <t>シャケンショウ</t>
    </rPh>
    <rPh sb="5" eb="7">
      <t>シャリョウ</t>
    </rPh>
    <rPh sb="7" eb="10">
      <t>ソウジュウリョウ</t>
    </rPh>
    <rPh sb="10" eb="13">
      <t>ニュウリョクジ</t>
    </rPh>
    <rPh sb="14" eb="16">
      <t>ジドウ</t>
    </rPh>
    <rPh sb="16" eb="18">
      <t>ヒョウジ</t>
    </rPh>
    <phoneticPr fontId="1"/>
  </si>
  <si>
    <t>←抵当権の有無（補助車両が融資の担保に設定されているか）をプルダウンで選択。</t>
    <rPh sb="1" eb="4">
      <t>テイトウケン</t>
    </rPh>
    <rPh sb="5" eb="7">
      <t>ウム</t>
    </rPh>
    <rPh sb="8" eb="12">
      <t>ホジョシャリョウ</t>
    </rPh>
    <rPh sb="13" eb="15">
      <t>ユウシ</t>
    </rPh>
    <rPh sb="16" eb="18">
      <t>タンポ</t>
    </rPh>
    <rPh sb="19" eb="21">
      <t>セッテイ</t>
    </rPh>
    <phoneticPr fontId="1"/>
  </si>
  <si>
    <t>様式第１（第５条関係）</t>
    <phoneticPr fontId="1"/>
  </si>
  <si>
    <t>注2</t>
    <rPh sb="0" eb="1">
      <t>チュウ</t>
    </rPh>
    <phoneticPr fontId="1"/>
  </si>
  <si>
    <t>識別番号</t>
    <rPh sb="0" eb="2">
      <t>シキベツ</t>
    </rPh>
    <rPh sb="2" eb="4">
      <t>バンゴウ</t>
    </rPh>
    <phoneticPr fontId="1"/>
  </si>
  <si>
    <t>第</t>
    <phoneticPr fontId="1"/>
  </si>
  <si>
    <t>号</t>
    <phoneticPr fontId="1"/>
  </si>
  <si>
    <t>一般財団法人環境優良車普及機構</t>
  </si>
  <si>
    <t xml:space="preserve">  代　表　理　事　　　　岩　村　　敬　殿　　</t>
  </si>
  <si>
    <t>　　　〒</t>
    <phoneticPr fontId="1"/>
  </si>
  <si>
    <t>2PG-</t>
    <phoneticPr fontId="1"/>
  </si>
  <si>
    <t>大型</t>
    <rPh sb="0" eb="1">
      <t>ダイ</t>
    </rPh>
    <rPh sb="1" eb="2">
      <t>ガタ</t>
    </rPh>
    <phoneticPr fontId="1"/>
  </si>
  <si>
    <r>
      <t>申請者</t>
    </r>
    <r>
      <rPr>
        <sz val="8"/>
        <rFont val="ＭＳ 明朝"/>
        <family val="1"/>
        <charset val="128"/>
      </rPr>
      <t>注1</t>
    </r>
    <phoneticPr fontId="1"/>
  </si>
  <si>
    <t>住　　　　所　</t>
    <phoneticPr fontId="1"/>
  </si>
  <si>
    <t>2RG-または2TG-</t>
    <phoneticPr fontId="1"/>
  </si>
  <si>
    <t>中型</t>
    <rPh sb="0" eb="1">
      <t>チュウ</t>
    </rPh>
    <rPh sb="1" eb="2">
      <t>ガタ</t>
    </rPh>
    <phoneticPr fontId="1"/>
  </si>
  <si>
    <t>無し</t>
    <rPh sb="0" eb="1">
      <t>ナ</t>
    </rPh>
    <phoneticPr fontId="1"/>
  </si>
  <si>
    <t>氏名又は名称</t>
  </si>
  <si>
    <t>小型</t>
    <rPh sb="0" eb="1">
      <t>ショウ</t>
    </rPh>
    <rPh sb="1" eb="2">
      <t>ガタ</t>
    </rPh>
    <phoneticPr fontId="1"/>
  </si>
  <si>
    <t>代表者の職・氏名</t>
    <phoneticPr fontId="1"/>
  </si>
  <si>
    <t>㊞※</t>
    <phoneticPr fontId="1"/>
  </si>
  <si>
    <t>）</t>
    <phoneticPr fontId="1"/>
  </si>
  <si>
    <t>〇</t>
    <phoneticPr fontId="1"/>
  </si>
  <si>
    <t>（貸渡し先（リースの場合）</t>
    <phoneticPr fontId="1"/>
  </si>
  <si>
    <t>（低炭素型ディーゼルトラック普及加速化事業）交付申請書兼完了実績報告書</t>
    <phoneticPr fontId="1"/>
  </si>
  <si>
    <t>　二酸化炭素排出抑制対策事業費等補助金（低炭素型ディーゼルトラック普及加速化事業）交付規程（以下「交付規程」という。)第５条第１項の規定に基づき下記のとおり申請及び 報告します。
　なお、補助事業の実施にあたり、補助金等に係る予算の執行の適正化に関する法律（昭和３０年法律第１７９号）、補助金等に係る予算の執行の適正化に関する法律施行令（昭和３０年政令第２５５号）及び交付規程の定めるところに従います。</t>
    <phoneticPr fontId="1"/>
  </si>
  <si>
    <t>記</t>
  </si>
  <si>
    <t>１　補助事業の目的及び内容</t>
    <phoneticPr fontId="1"/>
  </si>
  <si>
    <t>　　 様式第１の２及び別紙２（エコドライブ等燃費改善取組体制構築・運用状況報告書）のとおり</t>
    <phoneticPr fontId="1"/>
  </si>
  <si>
    <t>２　補助対象車両の区分等</t>
    <rPh sb="6" eb="8">
      <t>シャリョウ</t>
    </rPh>
    <rPh sb="9" eb="11">
      <t>クブン</t>
    </rPh>
    <rPh sb="11" eb="12">
      <t>トウ</t>
    </rPh>
    <phoneticPr fontId="1"/>
  </si>
  <si>
    <t>型式の識別記号</t>
    <rPh sb="0" eb="2">
      <t>カタシキ</t>
    </rPh>
    <rPh sb="3" eb="5">
      <t>シキベツ</t>
    </rPh>
    <rPh sb="5" eb="7">
      <t>キゴウ</t>
    </rPh>
    <phoneticPr fontId="1"/>
  </si>
  <si>
    <t>注３</t>
    <rPh sb="0" eb="1">
      <t>チュウ</t>
    </rPh>
    <phoneticPr fontId="1"/>
  </si>
  <si>
    <t>３　補助対象経費</t>
    <rPh sb="2" eb="8">
      <t>ホジョタイショウケイヒ</t>
    </rPh>
    <phoneticPr fontId="1"/>
  </si>
  <si>
    <t>金</t>
    <phoneticPr fontId="1"/>
  </si>
  <si>
    <t>円</t>
    <phoneticPr fontId="1"/>
  </si>
  <si>
    <t>４　補助金交付申請額</t>
    <phoneticPr fontId="1"/>
  </si>
  <si>
    <t>５　経営する事業（営む業態に○を付す）</t>
    <phoneticPr fontId="1"/>
  </si>
  <si>
    <t>特定貨物自動車運送事業</t>
    <phoneticPr fontId="1"/>
  </si>
  <si>
    <t>第二種貨物利用運送事業</t>
    <phoneticPr fontId="1"/>
  </si>
  <si>
    <t>自動車リース事業</t>
    <phoneticPr fontId="1"/>
  </si>
  <si>
    <t>申請
問合せ先　</t>
    <phoneticPr fontId="1"/>
  </si>
  <si>
    <t>（メールアドレス）</t>
  </si>
  <si>
    <t>＠</t>
  </si>
  <si>
    <t>（電話）　　　　　　　　　　　　</t>
    <phoneticPr fontId="1"/>
  </si>
  <si>
    <t>（ＦＡＸ）</t>
  </si>
  <si>
    <t>送付先
住所</t>
    <phoneticPr fontId="1"/>
  </si>
  <si>
    <t>＊交付決定通知書等の書面を送付する住所が申請者の住所と異なる場合に記入する。</t>
  </si>
  <si>
    <t>６　添付書類　　規程別紙３に記載の書類</t>
    <phoneticPr fontId="1"/>
  </si>
  <si>
    <t>注1.　規程第３条第３項の規定に基づき共同で申請する場合は、代表事業者が申請すること。</t>
    <phoneticPr fontId="1"/>
  </si>
  <si>
    <t>注2.　識別番号欄は電子申請を行う場合に記入すること。</t>
    <rPh sb="0" eb="1">
      <t>チュウ</t>
    </rPh>
    <rPh sb="4" eb="6">
      <t>シキベツ</t>
    </rPh>
    <rPh sb="6" eb="8">
      <t>バンゴウ</t>
    </rPh>
    <rPh sb="8" eb="9">
      <t>ラン</t>
    </rPh>
    <rPh sb="10" eb="12">
      <t>デンシ</t>
    </rPh>
    <rPh sb="12" eb="14">
      <t>シンセイ</t>
    </rPh>
    <rPh sb="15" eb="16">
      <t>オコナ</t>
    </rPh>
    <rPh sb="17" eb="19">
      <t>バアイ</t>
    </rPh>
    <rPh sb="20" eb="22">
      <t>キニュウ</t>
    </rPh>
    <phoneticPr fontId="1"/>
  </si>
  <si>
    <t>注3.　補助対象車両及び廃車車両の区分の大型・中型・小型は規定別表第１(注1)の規定のとおり。</t>
    <rPh sb="0" eb="1">
      <t>チュウ</t>
    </rPh>
    <rPh sb="29" eb="31">
      <t>キテイ</t>
    </rPh>
    <rPh sb="33" eb="34">
      <t>ダイ</t>
    </rPh>
    <rPh sb="36" eb="37">
      <t>チュウ</t>
    </rPh>
    <phoneticPr fontId="1"/>
  </si>
  <si>
    <r>
      <rPr>
        <sz val="12"/>
        <rFont val="ＭＳ 明朝"/>
        <family val="1"/>
      </rPr>
      <t>様式第１の２</t>
    </r>
  </si>
  <si>
    <r>
      <rPr>
        <sz val="16"/>
        <rFont val="ＭＳ 明朝"/>
        <family val="1"/>
      </rPr>
      <t>低炭素型ディーゼルトラック普及加速化事業実施計画書</t>
    </r>
  </si>
  <si>
    <r>
      <rPr>
        <sz val="18"/>
        <rFont val="ＭＳ 明朝"/>
        <family val="1"/>
      </rPr>
      <t>補助対象車両</t>
    </r>
  </si>
  <si>
    <r>
      <rPr>
        <sz val="11"/>
        <rFont val="ＭＳ 明朝"/>
        <family val="1"/>
      </rPr>
      <t>登録番号</t>
    </r>
  </si>
  <si>
    <r>
      <rPr>
        <sz val="11"/>
        <rFont val="ＭＳ 明朝"/>
        <family val="1"/>
        <charset val="128"/>
      </rPr>
      <t>車名
（メーカー名）</t>
    </r>
  </si>
  <si>
    <r>
      <rPr>
        <sz val="11"/>
        <rFont val="ＭＳ 明朝"/>
        <family val="1"/>
      </rPr>
      <t>車台番号</t>
    </r>
  </si>
  <si>
    <t>型式</t>
    <rPh sb="1" eb="2">
      <t>シキ</t>
    </rPh>
    <phoneticPr fontId="30"/>
  </si>
  <si>
    <t>２ＴＧ</t>
    <phoneticPr fontId="1"/>
  </si>
  <si>
    <t>無</t>
    <rPh sb="0" eb="1">
      <t>ナ</t>
    </rPh>
    <phoneticPr fontId="1"/>
  </si>
  <si>
    <t>大</t>
    <rPh sb="0" eb="1">
      <t>ダイ</t>
    </rPh>
    <phoneticPr fontId="30"/>
  </si>
  <si>
    <t>昭和</t>
    <rPh sb="0" eb="2">
      <t>ショウワ</t>
    </rPh>
    <phoneticPr fontId="30"/>
  </si>
  <si>
    <t>いすゞ</t>
    <phoneticPr fontId="30"/>
  </si>
  <si>
    <t>いすゞ</t>
  </si>
  <si>
    <r>
      <rPr>
        <sz val="18"/>
        <rFont val="ＭＳ 明朝"/>
        <family val="1"/>
      </rPr>
      <t>補助対象車両の
使用本拠の位置</t>
    </r>
  </si>
  <si>
    <t>２ＰＧ</t>
    <phoneticPr fontId="1"/>
  </si>
  <si>
    <t>小</t>
    <rPh sb="0" eb="1">
      <t>ショウ</t>
    </rPh>
    <phoneticPr fontId="30"/>
  </si>
  <si>
    <t>三菱</t>
    <rPh sb="0" eb="2">
      <t>ミツビシ</t>
    </rPh>
    <phoneticPr fontId="30"/>
  </si>
  <si>
    <r>
      <rPr>
        <sz val="18"/>
        <rFont val="ＭＳ 明朝"/>
        <family val="1"/>
        <charset val="128"/>
      </rPr>
      <t>補助対象事業完了日</t>
    </r>
    <r>
      <rPr>
        <sz val="10"/>
        <rFont val="ＭＳ 明朝"/>
        <family val="1"/>
        <charset val="128"/>
      </rPr>
      <t/>
    </r>
    <phoneticPr fontId="30"/>
  </si>
  <si>
    <t>ＵＤトラックス</t>
    <phoneticPr fontId="30"/>
  </si>
  <si>
    <t>ＵＤトラックス</t>
  </si>
  <si>
    <t>（補助対象車両の「登録日」。
ただし廃車を伴う場合は補助対象車両の「登録日」又は廃車車両の「廃車日 」のうち遅い日。）</t>
    <phoneticPr fontId="30"/>
  </si>
  <si>
    <r>
      <rPr>
        <sz val="8"/>
        <rFont val="ＭＳ 明朝"/>
        <family val="1"/>
      </rPr>
      <t>★</t>
    </r>
    <r>
      <rPr>
        <sz val="10"/>
        <rFont val="ＭＳ 明朝"/>
        <family val="1"/>
      </rPr>
      <t>「廃車日」とは、自動車リサイクルシステムの使用済自動車処理状況検索機能画面の「引取工程」欄に 済○が入るとその直下に表示される「引渡日」を指す。</t>
    </r>
  </si>
  <si>
    <t>トヨタ</t>
    <phoneticPr fontId="30"/>
  </si>
  <si>
    <t>日産ディーゼル</t>
    <rPh sb="0" eb="2">
      <t>ニッサン</t>
    </rPh>
    <phoneticPr fontId="30"/>
  </si>
  <si>
    <r>
      <rPr>
        <sz val="18"/>
        <rFont val="ＭＳ 明朝"/>
        <family val="1"/>
      </rPr>
      <t xml:space="preserve">廃車車両
</t>
    </r>
    <r>
      <rPr>
        <sz val="10.5"/>
        <rFont val="ＭＳ 明朝"/>
        <family val="1"/>
      </rPr>
      <t>（廃車を伴う場合のみ記載）</t>
    </r>
    <phoneticPr fontId="30"/>
  </si>
  <si>
    <t>日産</t>
    <rPh sb="0" eb="2">
      <t>ニッサン</t>
    </rPh>
    <phoneticPr fontId="30"/>
  </si>
  <si>
    <t>トヨタ</t>
  </si>
  <si>
    <t>マツダ</t>
    <phoneticPr fontId="30"/>
  </si>
  <si>
    <t>スカニア</t>
    <phoneticPr fontId="30"/>
  </si>
  <si>
    <t>マツダ</t>
  </si>
  <si>
    <t>区　分</t>
    <rPh sb="0" eb="1">
      <t>ク</t>
    </rPh>
    <rPh sb="2" eb="3">
      <t>ブン</t>
    </rPh>
    <phoneticPr fontId="30"/>
  </si>
  <si>
    <t>注 2</t>
    <phoneticPr fontId="30"/>
  </si>
  <si>
    <t>初度登録年月日</t>
  </si>
  <si>
    <r>
      <rPr>
        <sz val="12"/>
        <rFont val="ＭＳ 明朝"/>
        <family val="1"/>
      </rPr>
      <t>事業による CO2 削減効果</t>
    </r>
  </si>
  <si>
    <r>
      <rPr>
        <sz val="12"/>
        <rFont val="ＭＳ 明朝"/>
        <family val="1"/>
      </rPr>
      <t>「燃費改善及び CO2 排出削減量の算定書」のとおり</t>
    </r>
  </si>
  <si>
    <r>
      <rPr>
        <sz val="10"/>
        <rFont val="ＭＳ 明朝"/>
        <family val="1"/>
      </rPr>
      <t>注1   本書式で記載に誤記等が有った場合は、様式第１の捨印にて修正する。
注2   補助対象車両及び補助対象車両の区分の大型・中型・小型は規定別表(注１)の規定のとおり。</t>
    </r>
  </si>
  <si>
    <t xml:space="preserve">様式第６（第１１条関係）　　　　　　　　　　　　     </t>
  </si>
  <si>
    <t xml:space="preserve">  代 表 理 事　　岩村　敬　殿</t>
    <phoneticPr fontId="1"/>
  </si>
  <si>
    <t>補助事業者</t>
    <phoneticPr fontId="1"/>
  </si>
  <si>
    <t xml:space="preserve"> 住      所</t>
    <phoneticPr fontId="1"/>
  </si>
  <si>
    <t>氏名又は名称</t>
    <phoneticPr fontId="1"/>
  </si>
  <si>
    <r>
      <t>印</t>
    </r>
    <r>
      <rPr>
        <sz val="9"/>
        <rFont val="ＭＳ 明朝"/>
        <family val="1"/>
        <charset val="128"/>
      </rPr>
      <t>　※</t>
    </r>
    <phoneticPr fontId="1"/>
  </si>
  <si>
    <t>(貸渡し先(リースの場合)</t>
    <phoneticPr fontId="1"/>
  </si>
  <si>
    <t>)</t>
    <phoneticPr fontId="1"/>
  </si>
  <si>
    <t>　　　　　　　　　　</t>
  </si>
  <si>
    <t xml:space="preserve">     　 （低炭素型ディーゼルトラック普及加速化事業）精算払請求書</t>
    <phoneticPr fontId="1"/>
  </si>
  <si>
    <t>　交付決定兼交付額確定の通知を受けた二酸化炭素排出抑制対策事業費等補助金（低炭素型ディーゼルトラック普及加速化事業）の精算払を受けたいので、二酸化炭素排出抑制対策事業費等補助金（低炭素型ディーゼルトラック普及加速化事業）交付規程第１１条第２項の規定に基づき下記のとおり請求します。</t>
    <phoneticPr fontId="1"/>
  </si>
  <si>
    <t>記</t>
    <phoneticPr fontId="1"/>
  </si>
  <si>
    <t>請求金額</t>
  </si>
  <si>
    <t xml:space="preserve">金 </t>
    <phoneticPr fontId="1"/>
  </si>
  <si>
    <t xml:space="preserve"> 円</t>
    <phoneticPr fontId="1"/>
  </si>
  <si>
    <t>金融機関名</t>
  </si>
  <si>
    <t>支店名</t>
  </si>
  <si>
    <t>銀行ｺｰﾄﾞ</t>
  </si>
  <si>
    <t>支店ｺｰﾄﾞ</t>
  </si>
  <si>
    <t>預金の種別</t>
  </si>
  <si>
    <t>口座番号</t>
  </si>
  <si>
    <t>（フリガナ）</t>
  </si>
  <si>
    <t>口座名義</t>
  </si>
  <si>
    <t>注１ 規程第３条第３項の規定に基づき共同で交付申請した場合は、代表事業者が請求すること。</t>
    <phoneticPr fontId="1"/>
  </si>
  <si>
    <t>注2　本書式で記載に誤記等が有った場合は、様式第１の捨印にて修正する。</t>
  </si>
  <si>
    <t>補助金執行団体記入欄</t>
  </si>
  <si>
    <t>交付決定兼交付額
確定通知番号</t>
    <phoneticPr fontId="1"/>
  </si>
  <si>
    <t>交付決定日</t>
  </si>
  <si>
    <t>燃費改善及びCO2排出削減量の算定書</t>
    <rPh sb="9" eb="11">
      <t>ハイシュツ</t>
    </rPh>
    <rPh sb="11" eb="13">
      <t>サクゲン</t>
    </rPh>
    <rPh sb="13" eb="14">
      <t>リョウ</t>
    </rPh>
    <rPh sb="15" eb="17">
      <t>サンテイ</t>
    </rPh>
    <rPh sb="17" eb="18">
      <t>ショ</t>
    </rPh>
    <phoneticPr fontId="30"/>
  </si>
  <si>
    <t>社名：</t>
    <rPh sb="0" eb="2">
      <t>シャメイ</t>
    </rPh>
    <phoneticPr fontId="30"/>
  </si>
  <si>
    <t>※導入車両</t>
    <rPh sb="1" eb="3">
      <t>ドウニュウ</t>
    </rPh>
    <rPh sb="3" eb="5">
      <t>シャリョウ</t>
    </rPh>
    <phoneticPr fontId="30"/>
  </si>
  <si>
    <t>貸渡先　（</t>
    <rPh sb="0" eb="2">
      <t>カシワタシ</t>
    </rPh>
    <rPh sb="2" eb="3">
      <t>サキ</t>
    </rPh>
    <phoneticPr fontId="30"/>
  </si>
  <si>
    <t>）</t>
    <phoneticPr fontId="30"/>
  </si>
  <si>
    <t>導入車両仕様</t>
    <rPh sb="0" eb="2">
      <t>ドウニュウ</t>
    </rPh>
    <rPh sb="2" eb="4">
      <t>シャリョウ</t>
    </rPh>
    <rPh sb="4" eb="6">
      <t>シヨウ</t>
    </rPh>
    <phoneticPr fontId="30"/>
  </si>
  <si>
    <t>備考</t>
    <rPh sb="0" eb="2">
      <t>ビコウ</t>
    </rPh>
    <phoneticPr fontId="30"/>
  </si>
  <si>
    <t>型式</t>
    <rPh sb="0" eb="2">
      <t>カタシキ</t>
    </rPh>
    <phoneticPr fontId="30"/>
  </si>
  <si>
    <t>自動車検査証の型式を記入してください</t>
    <rPh sb="0" eb="3">
      <t>ジドウシャ</t>
    </rPh>
    <rPh sb="3" eb="5">
      <t>ケンサ</t>
    </rPh>
    <rPh sb="5" eb="6">
      <t>ショウ</t>
    </rPh>
    <rPh sb="7" eb="9">
      <t>カタシキ</t>
    </rPh>
    <rPh sb="10" eb="12">
      <t>キニュウ</t>
    </rPh>
    <phoneticPr fontId="30"/>
  </si>
  <si>
    <t>車名</t>
    <rPh sb="0" eb="2">
      <t>シャメイ</t>
    </rPh>
    <phoneticPr fontId="30"/>
  </si>
  <si>
    <t>自動車検査証の車名を記入してください</t>
    <rPh sb="0" eb="3">
      <t>ジドウシャ</t>
    </rPh>
    <rPh sb="3" eb="5">
      <t>ケンサ</t>
    </rPh>
    <rPh sb="5" eb="6">
      <t>ショウ</t>
    </rPh>
    <rPh sb="7" eb="9">
      <t>シャメイ</t>
    </rPh>
    <rPh sb="10" eb="12">
      <t>キニュウ</t>
    </rPh>
    <phoneticPr fontId="30"/>
  </si>
  <si>
    <t>車台番号</t>
    <rPh sb="0" eb="4">
      <t>シャダイバンゴウ</t>
    </rPh>
    <phoneticPr fontId="30"/>
  </si>
  <si>
    <t>自動車検査証の車台番号を記入してください</t>
    <rPh sb="0" eb="3">
      <t>ジドウシャ</t>
    </rPh>
    <rPh sb="3" eb="5">
      <t>ケンサ</t>
    </rPh>
    <rPh sb="5" eb="6">
      <t>ショウ</t>
    </rPh>
    <rPh sb="7" eb="11">
      <t>シャダイバンゴウ</t>
    </rPh>
    <rPh sb="12" eb="14">
      <t>キニュウ</t>
    </rPh>
    <phoneticPr fontId="30"/>
  </si>
  <si>
    <t>年間走行距離（予定）①</t>
    <rPh sb="0" eb="2">
      <t>ネンカン</t>
    </rPh>
    <rPh sb="2" eb="4">
      <t>ソウコウ</t>
    </rPh>
    <rPh sb="4" eb="6">
      <t>キョリ</t>
    </rPh>
    <rPh sb="7" eb="9">
      <t>ヨテイ</t>
    </rPh>
    <phoneticPr fontId="30"/>
  </si>
  <si>
    <t>km/年</t>
    <rPh sb="3" eb="4">
      <t>ネン</t>
    </rPh>
    <phoneticPr fontId="30"/>
  </si>
  <si>
    <t>予定している年間走行距離を記入してください</t>
    <rPh sb="0" eb="2">
      <t>ヨテイ</t>
    </rPh>
    <rPh sb="6" eb="8">
      <t>ネンカン</t>
    </rPh>
    <rPh sb="8" eb="10">
      <t>ソウコウ</t>
    </rPh>
    <rPh sb="10" eb="12">
      <t>キョリ</t>
    </rPh>
    <rPh sb="13" eb="15">
      <t>キニュウ</t>
    </rPh>
    <phoneticPr fontId="30"/>
  </si>
  <si>
    <t>2015年度燃費基準値②</t>
    <rPh sb="4" eb="6">
      <t>ネンド</t>
    </rPh>
    <rPh sb="6" eb="8">
      <t>ネンピ</t>
    </rPh>
    <rPh sb="8" eb="10">
      <t>キジュン</t>
    </rPh>
    <rPh sb="10" eb="11">
      <t>チ</t>
    </rPh>
    <phoneticPr fontId="30"/>
  </si>
  <si>
    <t>km/㍑</t>
    <phoneticPr fontId="30"/>
  </si>
  <si>
    <t>カタログ燃費③</t>
    <rPh sb="4" eb="6">
      <t>ネンピ</t>
    </rPh>
    <phoneticPr fontId="30"/>
  </si>
  <si>
    <t>導入車両のカタログ燃費を記入ください。
※カタログ燃費は販売店にご確認ください</t>
    <rPh sb="0" eb="2">
      <t>ドウニュウ</t>
    </rPh>
    <rPh sb="2" eb="4">
      <t>シャリョウ</t>
    </rPh>
    <rPh sb="9" eb="11">
      <t>ネンピ</t>
    </rPh>
    <rPh sb="12" eb="14">
      <t>キニュウ</t>
    </rPh>
    <rPh sb="25" eb="27">
      <t>ネンピ</t>
    </rPh>
    <rPh sb="28" eb="31">
      <t>ハンバイテン</t>
    </rPh>
    <rPh sb="33" eb="35">
      <t>カクニン</t>
    </rPh>
    <phoneticPr fontId="30"/>
  </si>
  <si>
    <t>燃費向上率</t>
    <rPh sb="0" eb="2">
      <t>ネンピ</t>
    </rPh>
    <rPh sb="2" eb="4">
      <t>コウジョウ</t>
    </rPh>
    <rPh sb="4" eb="5">
      <t>リツ</t>
    </rPh>
    <phoneticPr fontId="30"/>
  </si>
  <si>
    <t>向上</t>
    <rPh sb="0" eb="2">
      <t>コウジョウ</t>
    </rPh>
    <phoneticPr fontId="30"/>
  </si>
  <si>
    <t>（③/②-1）x100　の計算結果を記入してください
※EXCELの場合自動計算</t>
    <rPh sb="13" eb="15">
      <t>ケイサン</t>
    </rPh>
    <rPh sb="15" eb="17">
      <t>ケッカ</t>
    </rPh>
    <rPh sb="18" eb="20">
      <t>キニュウ</t>
    </rPh>
    <rPh sb="34" eb="36">
      <t>バアイ</t>
    </rPh>
    <rPh sb="36" eb="38">
      <t>ジドウ</t>
    </rPh>
    <rPh sb="38" eb="40">
      <t>ケイサン</t>
    </rPh>
    <phoneticPr fontId="30"/>
  </si>
  <si>
    <t>CO2削減量（予定）</t>
    <rPh sb="3" eb="5">
      <t>サクゲン</t>
    </rPh>
    <rPh sb="5" eb="6">
      <t>リョウ</t>
    </rPh>
    <rPh sb="7" eb="9">
      <t>ヨテイ</t>
    </rPh>
    <phoneticPr fontId="30"/>
  </si>
  <si>
    <t>t削減</t>
    <rPh sb="1" eb="3">
      <t>サクゲン</t>
    </rPh>
    <phoneticPr fontId="30"/>
  </si>
  <si>
    <t>ご注意：燃費改善効果及び二酸化炭素削減効果を把握することが、当該補助金の目的であり、事業報告書を提出しない場合は、補助金の返還もあり得ます。</t>
    <rPh sb="1" eb="3">
      <t>チュウイ</t>
    </rPh>
    <phoneticPr fontId="30"/>
  </si>
  <si>
    <t>別添</t>
  </si>
  <si>
    <r>
      <t>※</t>
    </r>
    <r>
      <rPr>
        <b/>
        <u/>
        <sz val="18"/>
        <color indexed="10"/>
        <rFont val="ＭＳ Ｐゴシック"/>
        <family val="3"/>
        <charset val="128"/>
      </rPr>
      <t>廃車を伴う場合</t>
    </r>
    <rPh sb="1" eb="3">
      <t>ハイシャ</t>
    </rPh>
    <rPh sb="4" eb="5">
      <t>トモナ</t>
    </rPh>
    <rPh sb="6" eb="8">
      <t>バアイ</t>
    </rPh>
    <phoneticPr fontId="30"/>
  </si>
  <si>
    <t>社　　名</t>
    <rPh sb="0" eb="1">
      <t>シャ</t>
    </rPh>
    <rPh sb="3" eb="4">
      <t>ナ</t>
    </rPh>
    <phoneticPr fontId="30"/>
  </si>
  <si>
    <t>：</t>
    <phoneticPr fontId="30"/>
  </si>
  <si>
    <t>貸渡先</t>
    <rPh sb="0" eb="2">
      <t>カシワタシ</t>
    </rPh>
    <rPh sb="2" eb="3">
      <t>サキ</t>
    </rPh>
    <phoneticPr fontId="30"/>
  </si>
  <si>
    <t>(</t>
    <phoneticPr fontId="30"/>
  </si>
  <si>
    <t>)</t>
    <phoneticPr fontId="30"/>
  </si>
  <si>
    <t>廃車車両</t>
    <rPh sb="0" eb="2">
      <t>ハイシャ</t>
    </rPh>
    <rPh sb="2" eb="4">
      <t>シャリョウ</t>
    </rPh>
    <phoneticPr fontId="30"/>
  </si>
  <si>
    <t>型　式</t>
    <rPh sb="0" eb="1">
      <t>カタ</t>
    </rPh>
    <rPh sb="2" eb="3">
      <t>シキ</t>
    </rPh>
    <phoneticPr fontId="30"/>
  </si>
  <si>
    <t>廃車車両は「登録事項等証明書　現在記録」の型式を記入してください。</t>
    <rPh sb="0" eb="2">
      <t>ハイシャ</t>
    </rPh>
    <rPh sb="2" eb="4">
      <t>シャリョウ</t>
    </rPh>
    <rPh sb="6" eb="8">
      <t>トウロク</t>
    </rPh>
    <rPh sb="8" eb="10">
      <t>ジコウ</t>
    </rPh>
    <rPh sb="10" eb="11">
      <t>トウ</t>
    </rPh>
    <rPh sb="11" eb="14">
      <t>ショウメイショ</t>
    </rPh>
    <rPh sb="15" eb="17">
      <t>ゲンザイ</t>
    </rPh>
    <rPh sb="17" eb="19">
      <t>キロク</t>
    </rPh>
    <rPh sb="21" eb="23">
      <t>カタシキ</t>
    </rPh>
    <rPh sb="24" eb="26">
      <t>キニュウ</t>
    </rPh>
    <phoneticPr fontId="30"/>
  </si>
  <si>
    <t>車　名</t>
    <rPh sb="0" eb="1">
      <t>クルマ</t>
    </rPh>
    <rPh sb="2" eb="3">
      <t>メイ</t>
    </rPh>
    <phoneticPr fontId="30"/>
  </si>
  <si>
    <t>廃車車両は「登録事項等証明書　現在記録」の車名を記入してください。</t>
    <rPh sb="0" eb="2">
      <t>ハイシャ</t>
    </rPh>
    <rPh sb="2" eb="4">
      <t>シャリョウ</t>
    </rPh>
    <rPh sb="6" eb="8">
      <t>トウロク</t>
    </rPh>
    <rPh sb="8" eb="10">
      <t>ジコウ</t>
    </rPh>
    <rPh sb="10" eb="11">
      <t>トウ</t>
    </rPh>
    <rPh sb="11" eb="14">
      <t>ショウメイショ</t>
    </rPh>
    <rPh sb="15" eb="17">
      <t>ゲンザイ</t>
    </rPh>
    <rPh sb="17" eb="19">
      <t>キロク</t>
    </rPh>
    <rPh sb="21" eb="23">
      <t>シャメイ</t>
    </rPh>
    <rPh sb="24" eb="26">
      <t>キニュウ</t>
    </rPh>
    <phoneticPr fontId="30"/>
  </si>
  <si>
    <t>廃車日</t>
    <rPh sb="0" eb="2">
      <t>ハイシャ</t>
    </rPh>
    <rPh sb="2" eb="3">
      <t>イリヒ</t>
    </rPh>
    <phoneticPr fontId="30"/>
  </si>
  <si>
    <t>廃車日を記入してください。</t>
    <rPh sb="0" eb="2">
      <t>ハイシャ</t>
    </rPh>
    <rPh sb="2" eb="3">
      <t>ビ</t>
    </rPh>
    <rPh sb="4" eb="6">
      <t>キニュウ</t>
    </rPh>
    <phoneticPr fontId="30"/>
  </si>
  <si>
    <t>年間総走行距離①</t>
    <rPh sb="0" eb="2">
      <t>ネンカン</t>
    </rPh>
    <rPh sb="2" eb="3">
      <t>ソウ</t>
    </rPh>
    <rPh sb="3" eb="5">
      <t>ソウコウ</t>
    </rPh>
    <rPh sb="5" eb="7">
      <t>キョリ</t>
    </rPh>
    <phoneticPr fontId="30"/>
  </si>
  <si>
    <t>km</t>
    <phoneticPr fontId="30"/>
  </si>
  <si>
    <t>廃車車両は把握できる直近1年間の年間総走行距離を記入してください。</t>
    <rPh sb="0" eb="2">
      <t>ハイシャ</t>
    </rPh>
    <rPh sb="2" eb="4">
      <t>シャリョウ</t>
    </rPh>
    <rPh sb="5" eb="7">
      <t>ハアク</t>
    </rPh>
    <rPh sb="10" eb="12">
      <t>チョッキン</t>
    </rPh>
    <rPh sb="13" eb="15">
      <t>ネンカン</t>
    </rPh>
    <rPh sb="16" eb="18">
      <t>ネンカン</t>
    </rPh>
    <rPh sb="18" eb="19">
      <t>ソウ</t>
    </rPh>
    <rPh sb="19" eb="21">
      <t>ソウコウ</t>
    </rPh>
    <rPh sb="21" eb="23">
      <t>キョリ</t>
    </rPh>
    <rPh sb="24" eb="26">
      <t>キニュウ</t>
    </rPh>
    <phoneticPr fontId="30"/>
  </si>
  <si>
    <t>年間燃料消費量②</t>
    <rPh sb="0" eb="2">
      <t>ネンカン</t>
    </rPh>
    <rPh sb="2" eb="4">
      <t>ネンリョウ</t>
    </rPh>
    <rPh sb="4" eb="7">
      <t>ショウヒリョウ</t>
    </rPh>
    <phoneticPr fontId="30"/>
  </si>
  <si>
    <t>㍑</t>
    <phoneticPr fontId="30"/>
  </si>
  <si>
    <t>年間総走行距離①に対する年間燃料消費量を記入してください。</t>
    <rPh sb="0" eb="2">
      <t>ネンカン</t>
    </rPh>
    <rPh sb="2" eb="3">
      <t>ソウ</t>
    </rPh>
    <rPh sb="3" eb="5">
      <t>ソウコウ</t>
    </rPh>
    <rPh sb="5" eb="7">
      <t>キョリ</t>
    </rPh>
    <rPh sb="9" eb="10">
      <t>タイ</t>
    </rPh>
    <rPh sb="12" eb="14">
      <t>ネンカン</t>
    </rPh>
    <rPh sb="14" eb="16">
      <t>ネンリョウ</t>
    </rPh>
    <rPh sb="16" eb="19">
      <t>ショウヒリョウ</t>
    </rPh>
    <rPh sb="20" eb="22">
      <t>キニュウ</t>
    </rPh>
    <phoneticPr fontId="30"/>
  </si>
  <si>
    <t>年間平均燃費③</t>
    <rPh sb="0" eb="2">
      <t>ネンカン</t>
    </rPh>
    <rPh sb="2" eb="4">
      <t>ヘイキン</t>
    </rPh>
    <rPh sb="4" eb="6">
      <t>ネンピ</t>
    </rPh>
    <phoneticPr fontId="30"/>
  </si>
  <si>
    <t>①を②で割ることで、年間平均燃費（1㍑当たりの走行km数）
③が計算されます。</t>
    <rPh sb="4" eb="5">
      <t>ワ</t>
    </rPh>
    <rPh sb="10" eb="12">
      <t>ネンカン</t>
    </rPh>
    <rPh sb="12" eb="14">
      <t>ヘイキン</t>
    </rPh>
    <rPh sb="14" eb="16">
      <t>ネンピ</t>
    </rPh>
    <rPh sb="19" eb="20">
      <t>ア</t>
    </rPh>
    <rPh sb="23" eb="25">
      <t>ソウコウ</t>
    </rPh>
    <rPh sb="27" eb="28">
      <t>スウ</t>
    </rPh>
    <rPh sb="32" eb="34">
      <t>ケイサン</t>
    </rPh>
    <phoneticPr fontId="30"/>
  </si>
  <si>
    <t>使用燃料</t>
    <rPh sb="0" eb="2">
      <t>シヨウ</t>
    </rPh>
    <rPh sb="2" eb="4">
      <t>ネンリョウ</t>
    </rPh>
    <phoneticPr fontId="30"/>
  </si>
  <si>
    <t>軽油</t>
    <rPh sb="0" eb="2">
      <t>ケイユ</t>
    </rPh>
    <phoneticPr fontId="30"/>
  </si>
  <si>
    <t>使用している燃料の種類を記入してください。</t>
    <rPh sb="0" eb="2">
      <t>シヨウ</t>
    </rPh>
    <rPh sb="6" eb="8">
      <t>ネンリョウ</t>
    </rPh>
    <rPh sb="9" eb="11">
      <t>シュルイ</t>
    </rPh>
    <rPh sb="12" eb="14">
      <t>キニュウ</t>
    </rPh>
    <phoneticPr fontId="30"/>
  </si>
  <si>
    <t>ガソリン</t>
    <phoneticPr fontId="30"/>
  </si>
  <si>
    <t>排出係数④</t>
    <rPh sb="0" eb="2">
      <t>ハイシュツ</t>
    </rPh>
    <rPh sb="2" eb="4">
      <t>ケイスウ</t>
    </rPh>
    <phoneticPr fontId="30"/>
  </si>
  <si>
    <t>kgCO2/㍑</t>
    <phoneticPr fontId="30"/>
  </si>
  <si>
    <t>導入車両の年間
CO2排出量⑤</t>
    <rPh sb="0" eb="2">
      <t>ドウニュウ</t>
    </rPh>
    <rPh sb="2" eb="4">
      <t>シャリョウ</t>
    </rPh>
    <rPh sb="5" eb="7">
      <t>ネンカン</t>
    </rPh>
    <rPh sb="11" eb="14">
      <t>ハイシュツリョウ</t>
    </rPh>
    <phoneticPr fontId="30"/>
  </si>
  <si>
    <t>tCO2</t>
    <phoneticPr fontId="30"/>
  </si>
  <si>
    <t>導入車両については、年間燃料消費量②に排出係数④を掛けることで、年間CO2排出量を計算することができます。</t>
    <rPh sb="0" eb="2">
      <t>ドウニュウ</t>
    </rPh>
    <rPh sb="2" eb="4">
      <t>シャリョウ</t>
    </rPh>
    <rPh sb="10" eb="12">
      <t>ネンカン</t>
    </rPh>
    <rPh sb="12" eb="14">
      <t>ネンリョウ</t>
    </rPh>
    <rPh sb="14" eb="17">
      <t>ショウヒリョウ</t>
    </rPh>
    <rPh sb="19" eb="21">
      <t>ハイシュツ</t>
    </rPh>
    <rPh sb="21" eb="23">
      <t>ケイスウ</t>
    </rPh>
    <rPh sb="25" eb="26">
      <t>カ</t>
    </rPh>
    <rPh sb="32" eb="34">
      <t>ネンカン</t>
    </rPh>
    <rPh sb="37" eb="39">
      <t>ハイシュツ</t>
    </rPh>
    <rPh sb="39" eb="40">
      <t>リョウ</t>
    </rPh>
    <rPh sb="41" eb="43">
      <t>ケイサン</t>
    </rPh>
    <phoneticPr fontId="30"/>
  </si>
  <si>
    <t>廃車車両の年間
CO2排出量⑥</t>
    <rPh sb="0" eb="2">
      <t>ハイシャ</t>
    </rPh>
    <rPh sb="2" eb="4">
      <t>シャリョウ</t>
    </rPh>
    <rPh sb="5" eb="7">
      <t>ネンカン</t>
    </rPh>
    <rPh sb="11" eb="14">
      <t>ハイシュツリョウ</t>
    </rPh>
    <phoneticPr fontId="30"/>
  </si>
  <si>
    <t>1.廃車車両については、導入車両との比較をするため導入車両と同じ距離を走った時にどれ位のCO2を排出するかを計算する必要があります。
2.導入車両の年間総走行距離①を廃車車両の年間平均燃費③で割ることで、導入車両と同じ距離を走行した際の燃料消費量が計算されます。
3.計算された燃料消費量に廃車車両の排出係数④を掛けることで、廃車車両が導入車両と同じ距離を走行した際の年間CO2排出量を計算することができます。</t>
    <rPh sb="2" eb="4">
      <t>ハイシャ</t>
    </rPh>
    <rPh sb="4" eb="6">
      <t>シャリョウ</t>
    </rPh>
    <rPh sb="12" eb="14">
      <t>ドウニュウ</t>
    </rPh>
    <rPh sb="14" eb="16">
      <t>シャリョウ</t>
    </rPh>
    <rPh sb="18" eb="20">
      <t>ヒカク</t>
    </rPh>
    <rPh sb="25" eb="27">
      <t>ドウニュウ</t>
    </rPh>
    <rPh sb="27" eb="29">
      <t>シャリョウ</t>
    </rPh>
    <rPh sb="30" eb="31">
      <t>オナ</t>
    </rPh>
    <rPh sb="32" eb="34">
      <t>キョリ</t>
    </rPh>
    <rPh sb="35" eb="36">
      <t>ハシ</t>
    </rPh>
    <rPh sb="38" eb="39">
      <t>トキ</t>
    </rPh>
    <rPh sb="42" eb="43">
      <t>クライ</t>
    </rPh>
    <rPh sb="48" eb="50">
      <t>ハイシュツ</t>
    </rPh>
    <rPh sb="54" eb="56">
      <t>ケイサン</t>
    </rPh>
    <rPh sb="58" eb="60">
      <t>ヒツヨウ</t>
    </rPh>
    <rPh sb="69" eb="71">
      <t>ドウニュウ</t>
    </rPh>
    <rPh sb="71" eb="73">
      <t>シャリョウ</t>
    </rPh>
    <rPh sb="74" eb="76">
      <t>ネンカン</t>
    </rPh>
    <rPh sb="76" eb="77">
      <t>ソウ</t>
    </rPh>
    <rPh sb="77" eb="79">
      <t>ソウコウ</t>
    </rPh>
    <rPh sb="79" eb="81">
      <t>キョリ</t>
    </rPh>
    <rPh sb="83" eb="85">
      <t>ハイシャ</t>
    </rPh>
    <rPh sb="85" eb="87">
      <t>シャリョウ</t>
    </rPh>
    <rPh sb="88" eb="90">
      <t>ネンカン</t>
    </rPh>
    <rPh sb="90" eb="92">
      <t>ヘイキン</t>
    </rPh>
    <rPh sb="92" eb="94">
      <t>ネンピ</t>
    </rPh>
    <rPh sb="96" eb="97">
      <t>ワ</t>
    </rPh>
    <rPh sb="102" eb="104">
      <t>ドウニュウ</t>
    </rPh>
    <rPh sb="104" eb="106">
      <t>シャリョウ</t>
    </rPh>
    <rPh sb="107" eb="108">
      <t>オナ</t>
    </rPh>
    <rPh sb="109" eb="111">
      <t>キョリ</t>
    </rPh>
    <rPh sb="112" eb="114">
      <t>ソウコウ</t>
    </rPh>
    <rPh sb="116" eb="117">
      <t>サイ</t>
    </rPh>
    <rPh sb="118" eb="120">
      <t>ネンリョウ</t>
    </rPh>
    <rPh sb="120" eb="123">
      <t>ショウヒリョウ</t>
    </rPh>
    <rPh sb="124" eb="126">
      <t>ケイサン</t>
    </rPh>
    <rPh sb="134" eb="136">
      <t>ケイサン</t>
    </rPh>
    <rPh sb="139" eb="141">
      <t>ネンリョウ</t>
    </rPh>
    <rPh sb="141" eb="144">
      <t>ショウヒリョウ</t>
    </rPh>
    <rPh sb="145" eb="147">
      <t>ハイシャ</t>
    </rPh>
    <rPh sb="147" eb="149">
      <t>シャリョウ</t>
    </rPh>
    <rPh sb="150" eb="152">
      <t>ハイシュツ</t>
    </rPh>
    <rPh sb="152" eb="154">
      <t>ケイスウ</t>
    </rPh>
    <rPh sb="156" eb="157">
      <t>カ</t>
    </rPh>
    <rPh sb="163" eb="165">
      <t>ハイシャ</t>
    </rPh>
    <rPh sb="165" eb="167">
      <t>シャリョウ</t>
    </rPh>
    <rPh sb="168" eb="170">
      <t>ドウニュウ</t>
    </rPh>
    <rPh sb="170" eb="172">
      <t>シャリョウ</t>
    </rPh>
    <rPh sb="173" eb="174">
      <t>オナ</t>
    </rPh>
    <rPh sb="175" eb="177">
      <t>キョリ</t>
    </rPh>
    <rPh sb="178" eb="180">
      <t>ソウコウ</t>
    </rPh>
    <rPh sb="182" eb="183">
      <t>サイ</t>
    </rPh>
    <rPh sb="184" eb="186">
      <t>ネンカン</t>
    </rPh>
    <rPh sb="189" eb="192">
      <t>ハイシュツリョウ</t>
    </rPh>
    <rPh sb="193" eb="195">
      <t>ケイサン</t>
    </rPh>
    <phoneticPr fontId="30"/>
  </si>
  <si>
    <t>燃費改善効果⑦</t>
    <rPh sb="0" eb="2">
      <t>ネンピ</t>
    </rPh>
    <rPh sb="2" eb="4">
      <t>カイゼン</t>
    </rPh>
    <rPh sb="4" eb="6">
      <t>コウカ</t>
    </rPh>
    <phoneticPr fontId="30"/>
  </si>
  <si>
    <t>％</t>
    <phoneticPr fontId="30"/>
  </si>
  <si>
    <t>導入車両の年間平均燃費③を廃車車両の年間平均燃費③で割ることで、燃費がどれだけアップ（改善）したかを計算することができます。</t>
    <rPh sb="0" eb="2">
      <t>ドウニュウ</t>
    </rPh>
    <rPh sb="2" eb="4">
      <t>シャリョウ</t>
    </rPh>
    <rPh sb="5" eb="7">
      <t>ネンカン</t>
    </rPh>
    <rPh sb="7" eb="9">
      <t>ヘイキン</t>
    </rPh>
    <rPh sb="9" eb="11">
      <t>ネンピ</t>
    </rPh>
    <rPh sb="13" eb="15">
      <t>ハイシャ</t>
    </rPh>
    <rPh sb="15" eb="17">
      <t>シャリョウ</t>
    </rPh>
    <rPh sb="18" eb="20">
      <t>ネンカン</t>
    </rPh>
    <rPh sb="20" eb="22">
      <t>ヘイキン</t>
    </rPh>
    <rPh sb="22" eb="24">
      <t>ネンピ</t>
    </rPh>
    <rPh sb="26" eb="27">
      <t>ワ</t>
    </rPh>
    <rPh sb="32" eb="34">
      <t>ネンピ</t>
    </rPh>
    <rPh sb="43" eb="45">
      <t>カイゼン</t>
    </rPh>
    <rPh sb="50" eb="52">
      <t>ケイサン</t>
    </rPh>
    <phoneticPr fontId="30"/>
  </si>
  <si>
    <t>CO2削減効果⑧</t>
    <rPh sb="3" eb="5">
      <t>サクゲン</t>
    </rPh>
    <rPh sb="5" eb="7">
      <t>コウカ</t>
    </rPh>
    <phoneticPr fontId="30"/>
  </si>
  <si>
    <t>廃車車両の年間CO2排出量⑥から導入車両の年間CO2排出量⑤を引くことで、年間（年度途中で導入の場合は、そこから年度末までの間）のCO2削減量を計算することができます。</t>
    <rPh sb="0" eb="2">
      <t>ハイシャ</t>
    </rPh>
    <rPh sb="2" eb="4">
      <t>シャリョウ</t>
    </rPh>
    <rPh sb="5" eb="7">
      <t>ネンカン</t>
    </rPh>
    <rPh sb="10" eb="13">
      <t>ハイシュツリョウ</t>
    </rPh>
    <rPh sb="16" eb="18">
      <t>ドウニュウ</t>
    </rPh>
    <rPh sb="18" eb="20">
      <t>シャリョウ</t>
    </rPh>
    <rPh sb="21" eb="23">
      <t>ネンカン</t>
    </rPh>
    <rPh sb="26" eb="28">
      <t>ハイシュツ</t>
    </rPh>
    <rPh sb="28" eb="29">
      <t>リョウ</t>
    </rPh>
    <rPh sb="31" eb="32">
      <t>ヒ</t>
    </rPh>
    <rPh sb="37" eb="38">
      <t>ネン</t>
    </rPh>
    <rPh sb="38" eb="39">
      <t>カン</t>
    </rPh>
    <rPh sb="40" eb="42">
      <t>ネンド</t>
    </rPh>
    <rPh sb="42" eb="44">
      <t>トチュウ</t>
    </rPh>
    <rPh sb="45" eb="47">
      <t>ドウニュウ</t>
    </rPh>
    <rPh sb="48" eb="50">
      <t>バアイ</t>
    </rPh>
    <rPh sb="56" eb="59">
      <t>ネンドマツ</t>
    </rPh>
    <rPh sb="62" eb="63">
      <t>アイダ</t>
    </rPh>
    <rPh sb="68" eb="70">
      <t>サクゲン</t>
    </rPh>
    <rPh sb="70" eb="71">
      <t>リョウ</t>
    </rPh>
    <rPh sb="72" eb="74">
      <t>ケイサン</t>
    </rPh>
    <phoneticPr fontId="30"/>
  </si>
  <si>
    <t>１．上記様式は、当該年度末及びその後の１年間について毎年度必ず作成し、そのコピーを様式第７事業報告書と共に毎年度提出してください。</t>
    <phoneticPr fontId="30"/>
  </si>
  <si>
    <t>２．燃費改善効果及び二酸化炭素削減効果を把握することが、当該補助金の目的であり、事業報告書を提出しない場合は、補助金の返還もあり得ます。</t>
    <phoneticPr fontId="30"/>
  </si>
  <si>
    <t>　</t>
    <phoneticPr fontId="1"/>
  </si>
  <si>
    <r>
      <t>km/</t>
    </r>
    <r>
      <rPr>
        <sz val="11"/>
        <color rgb="FFFF0000"/>
        <rFont val="游ゴシック"/>
        <family val="3"/>
        <charset val="128"/>
        <scheme val="minor"/>
      </rPr>
      <t>年</t>
    </r>
    <rPh sb="3" eb="4">
      <t>ネン</t>
    </rPh>
    <phoneticPr fontId="1"/>
  </si>
  <si>
    <t>申請日(西暦）</t>
    <rPh sb="0" eb="3">
      <t>シンセイビ</t>
    </rPh>
    <rPh sb="4" eb="6">
      <t>セイレキ</t>
    </rPh>
    <phoneticPr fontId="1"/>
  </si>
  <si>
    <t>←最後の事業ナンバー</t>
    <phoneticPr fontId="1"/>
  </si>
  <si>
    <t>←リサイクルシステム画面「引取工程」の「引渡日」</t>
    <phoneticPr fontId="1"/>
  </si>
  <si>
    <t>←プルダウン選択</t>
    <phoneticPr fontId="1"/>
  </si>
  <si>
    <t>←上記①又は②のどちらか遅い方の日が自動入力</t>
    <rPh sb="18" eb="20">
      <t>ジドウ</t>
    </rPh>
    <rPh sb="20" eb="22">
      <t>ニュウリョク</t>
    </rPh>
    <phoneticPr fontId="1"/>
  </si>
  <si>
    <t>←自動計算。セルが赤くなったらカタログ値を見直してください。</t>
    <rPh sb="1" eb="5">
      <t>ジドウケイサン</t>
    </rPh>
    <rPh sb="9" eb="10">
      <t>アカ</t>
    </rPh>
    <rPh sb="19" eb="20">
      <t>チ</t>
    </rPh>
    <rPh sb="21" eb="23">
      <t>ミナオ</t>
    </rPh>
    <phoneticPr fontId="1"/>
  </si>
  <si>
    <t>←現在記録の「有効期間の満了する日」</t>
    <rPh sb="7" eb="9">
      <t>ユウコウ</t>
    </rPh>
    <rPh sb="9" eb="11">
      <t>キカン</t>
    </rPh>
    <rPh sb="12" eb="14">
      <t>マンリョウ</t>
    </rPh>
    <rPh sb="16" eb="17">
      <t>ヒ</t>
    </rPh>
    <phoneticPr fontId="1"/>
  </si>
  <si>
    <t>①販売店から所有移転登録された日</t>
    <rPh sb="1" eb="4">
      <t>ハンバイテン</t>
    </rPh>
    <rPh sb="6" eb="8">
      <t>ショユウ</t>
    </rPh>
    <rPh sb="8" eb="10">
      <t>イテン</t>
    </rPh>
    <rPh sb="10" eb="12">
      <t>トウロク</t>
    </rPh>
    <rPh sb="15" eb="16">
      <t>ヒ</t>
    </rPh>
    <phoneticPr fontId="1"/>
  </si>
  <si>
    <t>-</t>
    <phoneticPr fontId="1"/>
  </si>
  <si>
    <t>自家用・事業用の別</t>
    <rPh sb="0" eb="3">
      <t>ジカヨウ</t>
    </rPh>
    <rPh sb="4" eb="7">
      <t>ジギョウヨウ</t>
    </rPh>
    <rPh sb="8" eb="9">
      <t>ベツ</t>
    </rPh>
    <phoneticPr fontId="1"/>
  </si>
  <si>
    <t>自家用</t>
    <rPh sb="0" eb="3">
      <t>ジカヨウ</t>
    </rPh>
    <phoneticPr fontId="1"/>
  </si>
  <si>
    <t>事業用</t>
    <rPh sb="0" eb="3">
      <t>ジギョウヨウ</t>
    </rPh>
    <phoneticPr fontId="1"/>
  </si>
  <si>
    <t>委　任　状</t>
  </si>
  <si>
    <t>令和</t>
    <phoneticPr fontId="1"/>
  </si>
  <si>
    <t>年</t>
    <rPh sb="0" eb="1">
      <t>ネン</t>
    </rPh>
    <phoneticPr fontId="1"/>
  </si>
  <si>
    <t>月</t>
    <rPh sb="0" eb="1">
      <t>ガツ</t>
    </rPh>
    <phoneticPr fontId="1"/>
  </si>
  <si>
    <t>日</t>
    <rPh sb="0" eb="1">
      <t>ニチ</t>
    </rPh>
    <phoneticPr fontId="1"/>
  </si>
  <si>
    <t>会　長　岩村　敬　殿</t>
  </si>
  <si>
    <t>住　　　所</t>
    <phoneticPr fontId="1"/>
  </si>
  <si>
    <r>
      <t>（委任者）</t>
    </r>
    <r>
      <rPr>
        <u/>
        <sz val="12"/>
        <color theme="1"/>
        <rFont val="ＭＳ 明朝"/>
        <family val="1"/>
        <charset val="128"/>
      </rPr>
      <t>　　　　　　　　</t>
    </r>
    <phoneticPr fontId="1"/>
  </si>
  <si>
    <t>名　　　称</t>
    <phoneticPr fontId="1"/>
  </si>
  <si>
    <t>代表者氏名</t>
    <phoneticPr fontId="1"/>
  </si>
  <si>
    <t>　㊞</t>
  </si>
  <si>
    <r>
      <t>（受任者）</t>
    </r>
    <r>
      <rPr>
        <u/>
        <sz val="12"/>
        <color theme="1"/>
        <rFont val="ＭＳ 明朝"/>
        <family val="1"/>
        <charset val="128"/>
      </rPr>
      <t>　　　　　　　　　　　</t>
    </r>
    <phoneticPr fontId="1"/>
  </si>
  <si>
    <t>代理人住所　</t>
  </si>
  <si>
    <t>氏　　　名</t>
    <phoneticPr fontId="1"/>
  </si>
  <si>
    <t>㊞</t>
  </si>
  <si>
    <t>　当社</t>
    <phoneticPr fontId="1"/>
  </si>
  <si>
    <t>を代理人と定め、下記権限を委任します。</t>
  </si>
  <si>
    <t>（委任事項）</t>
  </si>
  <si>
    <t>係る一切の権限を委任いたします。</t>
  </si>
  <si>
    <t>LEVO管理NO</t>
  </si>
  <si>
    <t>←LEVOにて使用</t>
    <rPh sb="7" eb="9">
      <t>シヨウ</t>
    </rPh>
    <phoneticPr fontId="1"/>
  </si>
  <si>
    <t>右表を参考に燃費基準値を販売店にご確認の上記入してください
※トラクタの車両総重量は車検証の[　]内の単体重量をご確認ください
※小型の標準架装の最大積載量は販売店にご確認ください</t>
    <rPh sb="0" eb="1">
      <t>ミギ</t>
    </rPh>
    <rPh sb="1" eb="2">
      <t>ヒョウ</t>
    </rPh>
    <rPh sb="3" eb="5">
      <t>サンコウ</t>
    </rPh>
    <rPh sb="6" eb="8">
      <t>ネンピ</t>
    </rPh>
    <rPh sb="8" eb="10">
      <t>キジュン</t>
    </rPh>
    <rPh sb="10" eb="11">
      <t>チ</t>
    </rPh>
    <rPh sb="12" eb="15">
      <t>ハンバイテン</t>
    </rPh>
    <rPh sb="17" eb="19">
      <t>カクニン</t>
    </rPh>
    <rPh sb="20" eb="21">
      <t>ウエ</t>
    </rPh>
    <rPh sb="21" eb="23">
      <t>キニュウ</t>
    </rPh>
    <rPh sb="36" eb="41">
      <t>シャリョウソウジュウリョウ</t>
    </rPh>
    <rPh sb="42" eb="45">
      <t>シャケンショウ</t>
    </rPh>
    <rPh sb="49" eb="50">
      <t>ナイ</t>
    </rPh>
    <rPh sb="51" eb="53">
      <t>タンタイ</t>
    </rPh>
    <rPh sb="53" eb="55">
      <t>ジュウリョウ</t>
    </rPh>
    <rPh sb="57" eb="59">
      <t>カクニン</t>
    </rPh>
    <rPh sb="65" eb="67">
      <t>コガタ</t>
    </rPh>
    <rPh sb="68" eb="70">
      <t>ヒョウジュン</t>
    </rPh>
    <rPh sb="70" eb="72">
      <t>カソウ</t>
    </rPh>
    <rPh sb="73" eb="75">
      <t>サイダイ</t>
    </rPh>
    <rPh sb="75" eb="78">
      <t>セキサイリョウ</t>
    </rPh>
    <rPh sb="79" eb="82">
      <t>ハンバイテン</t>
    </rPh>
    <rPh sb="84" eb="86">
      <t>カクニン</t>
    </rPh>
    <phoneticPr fontId="30"/>
  </si>
  <si>
    <t xml:space="preserve">注１）車型識別記号　２RG-の車両は１０％以上に、
      ２PG-の車両は５％以上１０％未満になります　         </t>
    <rPh sb="0" eb="1">
      <t>チュウ</t>
    </rPh>
    <rPh sb="3" eb="5">
      <t>シャガタ</t>
    </rPh>
    <rPh sb="5" eb="9">
      <t>シキベツキゴウ</t>
    </rPh>
    <rPh sb="15" eb="17">
      <t>シャリョウ</t>
    </rPh>
    <rPh sb="21" eb="23">
      <t>イジョウ</t>
    </rPh>
    <rPh sb="37" eb="39">
      <t>シャリョウ</t>
    </rPh>
    <rPh sb="42" eb="44">
      <t>イジョウ</t>
    </rPh>
    <rPh sb="47" eb="49">
      <t>ミマン</t>
    </rPh>
    <phoneticPr fontId="30"/>
  </si>
  <si>
    <t>リース 料 金 算 定 根 拠 明 細 書</t>
    <rPh sb="4" eb="5">
      <t>リョウ</t>
    </rPh>
    <rPh sb="6" eb="7">
      <t>キン</t>
    </rPh>
    <rPh sb="8" eb="9">
      <t>サン</t>
    </rPh>
    <rPh sb="10" eb="11">
      <t>サダム</t>
    </rPh>
    <rPh sb="12" eb="13">
      <t>ネ</t>
    </rPh>
    <rPh sb="14" eb="15">
      <t>キョ</t>
    </rPh>
    <rPh sb="16" eb="17">
      <t>メイ</t>
    </rPh>
    <rPh sb="18" eb="19">
      <t>ホソ</t>
    </rPh>
    <rPh sb="20" eb="21">
      <t>ショ</t>
    </rPh>
    <phoneticPr fontId="30"/>
  </si>
  <si>
    <t>申請者
氏名又は名称</t>
    <rPh sb="0" eb="3">
      <t>シンセイシャ</t>
    </rPh>
    <rPh sb="4" eb="6">
      <t>シメイ</t>
    </rPh>
    <rPh sb="6" eb="7">
      <t>マタ</t>
    </rPh>
    <rPh sb="8" eb="10">
      <t>メイショウ</t>
    </rPh>
    <phoneticPr fontId="30"/>
  </si>
  <si>
    <t>車名</t>
    <rPh sb="0" eb="1">
      <t>クルマ</t>
    </rPh>
    <rPh sb="1" eb="2">
      <t>メイ</t>
    </rPh>
    <phoneticPr fontId="30"/>
  </si>
  <si>
    <t>型式</t>
    <rPh sb="0" eb="1">
      <t>カタ</t>
    </rPh>
    <rPh sb="1" eb="2">
      <t>シキ</t>
    </rPh>
    <phoneticPr fontId="30"/>
  </si>
  <si>
    <t>登録番号</t>
    <rPh sb="0" eb="2">
      <t>トウロク</t>
    </rPh>
    <rPh sb="2" eb="4">
      <t>バンゴウ</t>
    </rPh>
    <phoneticPr fontId="30"/>
  </si>
  <si>
    <t>貸与先</t>
    <rPh sb="0" eb="1">
      <t>カシ</t>
    </rPh>
    <rPh sb="1" eb="2">
      <t>クミ</t>
    </rPh>
    <rPh sb="2" eb="3">
      <t>サキ</t>
    </rPh>
    <phoneticPr fontId="30"/>
  </si>
  <si>
    <t>貸与月数</t>
    <rPh sb="0" eb="1">
      <t>カシ</t>
    </rPh>
    <rPh sb="1" eb="2">
      <t>クミ</t>
    </rPh>
    <rPh sb="2" eb="3">
      <t>ツキ</t>
    </rPh>
    <rPh sb="3" eb="4">
      <t>カズ</t>
    </rPh>
    <phoneticPr fontId="30"/>
  </si>
  <si>
    <t>ヶ月</t>
    <rPh sb="1" eb="2">
      <t>ゲツ</t>
    </rPh>
    <phoneticPr fontId="30"/>
  </si>
  <si>
    <t>単位：円、消費税抜き</t>
    <rPh sb="0" eb="2">
      <t>タンイ</t>
    </rPh>
    <rPh sb="3" eb="4">
      <t>エン</t>
    </rPh>
    <rPh sb="5" eb="8">
      <t>ショウヒゼイ</t>
    </rPh>
    <rPh sb="8" eb="9">
      <t>ヌ</t>
    </rPh>
    <phoneticPr fontId="30"/>
  </si>
  <si>
    <t>項目</t>
    <rPh sb="0" eb="2">
      <t>コウモク</t>
    </rPh>
    <phoneticPr fontId="30"/>
  </si>
  <si>
    <t>通常料金</t>
    <rPh sb="0" eb="2">
      <t>ツウジョウ</t>
    </rPh>
    <rPh sb="2" eb="4">
      <t>リョウキン</t>
    </rPh>
    <phoneticPr fontId="30"/>
  </si>
  <si>
    <t>補助金適用料金</t>
    <rPh sb="0" eb="3">
      <t>ホジョキン</t>
    </rPh>
    <rPh sb="3" eb="5">
      <t>テキヨウ</t>
    </rPh>
    <rPh sb="5" eb="7">
      <t>リョウキン</t>
    </rPh>
    <phoneticPr fontId="30"/>
  </si>
  <si>
    <t>備　　　考</t>
    <phoneticPr fontId="30"/>
  </si>
  <si>
    <t>車両価格</t>
    <rPh sb="0" eb="2">
      <t>シャリョウ</t>
    </rPh>
    <rPh sb="2" eb="4">
      <t>カカク</t>
    </rPh>
    <phoneticPr fontId="30"/>
  </si>
  <si>
    <t>補助金</t>
    <rPh sb="0" eb="3">
      <t>ホジョキン</t>
    </rPh>
    <phoneticPr fontId="30"/>
  </si>
  <si>
    <t>▲</t>
    <phoneticPr fontId="30"/>
  </si>
  <si>
    <t>小計(①)</t>
    <rPh sb="0" eb="2">
      <t>ショウケイ</t>
    </rPh>
    <phoneticPr fontId="30"/>
  </si>
  <si>
    <t>諸税等</t>
    <rPh sb="0" eb="1">
      <t>ショ</t>
    </rPh>
    <rPh sb="1" eb="2">
      <t>ゼイ</t>
    </rPh>
    <rPh sb="2" eb="3">
      <t>トウ</t>
    </rPh>
    <phoneticPr fontId="30"/>
  </si>
  <si>
    <t>金利等</t>
    <rPh sb="0" eb="2">
      <t>キンリ</t>
    </rPh>
    <rPh sb="2" eb="3">
      <t>ナド</t>
    </rPh>
    <phoneticPr fontId="30"/>
  </si>
  <si>
    <t>小計(②)</t>
    <rPh sb="0" eb="2">
      <t>ショウケイ</t>
    </rPh>
    <phoneticPr fontId="30"/>
  </si>
  <si>
    <t>残存価格(③)</t>
    <rPh sb="0" eb="2">
      <t>ザンソン</t>
    </rPh>
    <rPh sb="2" eb="4">
      <t>カカク</t>
    </rPh>
    <phoneticPr fontId="30"/>
  </si>
  <si>
    <t>合計(①+②-③)</t>
    <rPh sb="0" eb="2">
      <t>ゴウケイ</t>
    </rPh>
    <phoneticPr fontId="30"/>
  </si>
  <si>
    <t>リース料月額</t>
    <rPh sb="3" eb="4">
      <t>リョウ</t>
    </rPh>
    <rPh sb="4" eb="6">
      <t>ゲツガク</t>
    </rPh>
    <phoneticPr fontId="30"/>
  </si>
  <si>
    <t>※車両価格は様式第１の補助対象経費とする</t>
    <rPh sb="1" eb="3">
      <t>シャリョウ</t>
    </rPh>
    <rPh sb="3" eb="5">
      <t>カカク</t>
    </rPh>
    <rPh sb="6" eb="8">
      <t>ヨウシキ</t>
    </rPh>
    <rPh sb="8" eb="9">
      <t>ダイ</t>
    </rPh>
    <rPh sb="11" eb="13">
      <t>ホジョ</t>
    </rPh>
    <rPh sb="13" eb="15">
      <t>タイショウ</t>
    </rPh>
    <rPh sb="15" eb="17">
      <t>ケイヒ</t>
    </rPh>
    <phoneticPr fontId="30"/>
  </si>
  <si>
    <t>リース料合計→</t>
    <rPh sb="3" eb="4">
      <t>リョウ</t>
    </rPh>
    <rPh sb="4" eb="6">
      <t>ゴウケイ</t>
    </rPh>
    <phoneticPr fontId="30"/>
  </si>
  <si>
    <t>←合計（①＋②-③）と同じであること</t>
    <rPh sb="1" eb="3">
      <t>ゴウケイ</t>
    </rPh>
    <rPh sb="11" eb="12">
      <t>オナ</t>
    </rPh>
    <phoneticPr fontId="30"/>
  </si>
  <si>
    <t>（貸与月数ｘリース料月額）</t>
    <rPh sb="1" eb="3">
      <t>タイヨ</t>
    </rPh>
    <rPh sb="3" eb="5">
      <t>ゲッスウ</t>
    </rPh>
    <rPh sb="9" eb="10">
      <t>リョウ</t>
    </rPh>
    <rPh sb="10" eb="12">
      <t>ゲツガク</t>
    </rPh>
    <phoneticPr fontId="30"/>
  </si>
  <si>
    <t>回</t>
    <rPh sb="0" eb="1">
      <t>カイ</t>
    </rPh>
    <phoneticPr fontId="30"/>
  </si>
  <si>
    <t>前払い金等</t>
    <rPh sb="0" eb="2">
      <t>マエバラ</t>
    </rPh>
    <rPh sb="3" eb="4">
      <t>キン</t>
    </rPh>
    <rPh sb="4" eb="5">
      <t>トウ</t>
    </rPh>
    <phoneticPr fontId="30"/>
  </si>
  <si>
    <t>頭金として</t>
    <rPh sb="0" eb="2">
      <t>アタマキン</t>
    </rPh>
    <phoneticPr fontId="30"/>
  </si>
  <si>
    <t>リース料合計＋前払い金</t>
    <rPh sb="3" eb="4">
      <t>リョウ</t>
    </rPh>
    <rPh sb="4" eb="6">
      <t>ゴウケイ</t>
    </rPh>
    <rPh sb="7" eb="9">
      <t>マエバラ</t>
    </rPh>
    <rPh sb="10" eb="11">
      <t>キン</t>
    </rPh>
    <phoneticPr fontId="30"/>
  </si>
  <si>
    <t>（貸与月数ｘリース料月額）＋前払い金</t>
    <rPh sb="1" eb="3">
      <t>タイヨ</t>
    </rPh>
    <rPh sb="3" eb="5">
      <t>ゲッスウ</t>
    </rPh>
    <rPh sb="9" eb="10">
      <t>リョウ</t>
    </rPh>
    <rPh sb="10" eb="12">
      <t>ゲツガク</t>
    </rPh>
    <rPh sb="14" eb="16">
      <t>マエバラ</t>
    </rPh>
    <rPh sb="17" eb="18">
      <t>キン</t>
    </rPh>
    <phoneticPr fontId="30"/>
  </si>
  <si>
    <t>←保存記録の最後の一時抹消日（なければ記入不要）</t>
    <rPh sb="19" eb="23">
      <t>キニュウフヨウ</t>
    </rPh>
    <phoneticPr fontId="1"/>
  </si>
  <si>
    <t>UDトラックス</t>
    <phoneticPr fontId="1"/>
  </si>
  <si>
    <t>←おおよそで構いません。CO2排出削減量想定に使用します。</t>
    <phoneticPr fontId="1"/>
  </si>
  <si>
    <t>←③④から自動入力</t>
    <rPh sb="5" eb="7">
      <t>ジドウ</t>
    </rPh>
    <rPh sb="7" eb="9">
      <t>ニュウリョク</t>
    </rPh>
    <phoneticPr fontId="1"/>
  </si>
  <si>
    <t>←ベース車両のカタログ燃費は販売店へお問い合わせください。</t>
    <rPh sb="4" eb="6">
      <t>シャリョウ</t>
    </rPh>
    <rPh sb="11" eb="13">
      <t>ネンピ</t>
    </rPh>
    <rPh sb="14" eb="17">
      <t>ハンバイテン</t>
    </rPh>
    <rPh sb="19" eb="20">
      <t>ト</t>
    </rPh>
    <rPh sb="21" eb="22">
      <t>ア</t>
    </rPh>
    <phoneticPr fontId="1"/>
  </si>
  <si>
    <t>※事業者番号(09含め12桁)</t>
    <rPh sb="1" eb="6">
      <t>ジギョウシャバンゴウ</t>
    </rPh>
    <rPh sb="9" eb="10">
      <t>フク</t>
    </rPh>
    <rPh sb="13" eb="14">
      <t>ケタ</t>
    </rPh>
    <phoneticPr fontId="1"/>
  </si>
  <si>
    <t>冷蔵冷凍車</t>
    <rPh sb="0" eb="2">
      <t>レイゾウ</t>
    </rPh>
    <rPh sb="2" eb="4">
      <t>レイトウ</t>
    </rPh>
    <rPh sb="4" eb="5">
      <t>シャ</t>
    </rPh>
    <phoneticPr fontId="1"/>
  </si>
  <si>
    <t>フリガナ（半角ｶﾅ）</t>
    <rPh sb="5" eb="7">
      <t>ハンカク</t>
    </rPh>
    <phoneticPr fontId="1"/>
  </si>
  <si>
    <t>差</t>
    <rPh sb="0" eb="1">
      <t>サ</t>
    </rPh>
    <phoneticPr fontId="1"/>
  </si>
  <si>
    <t>申請日</t>
    <rPh sb="0" eb="2">
      <t>シンセイ</t>
    </rPh>
    <rPh sb="2" eb="3">
      <t>ヒ</t>
    </rPh>
    <phoneticPr fontId="1"/>
  </si>
  <si>
    <t>三菱</t>
    <rPh sb="0" eb="2">
      <t>ミツビシ</t>
    </rPh>
    <phoneticPr fontId="1"/>
  </si>
  <si>
    <r>
      <t>←</t>
    </r>
    <r>
      <rPr>
        <sz val="9"/>
        <color theme="1"/>
        <rFont val="游ゴシック"/>
        <family val="3"/>
        <charset val="128"/>
        <scheme val="minor"/>
      </rPr>
      <t>直近の運送事業報告書を転記ください。
注意）資本金3億円超かつ従業員数300名超の場合は申請できません。セルが赤くなったらＮＧです。</t>
    </r>
    <rPh sb="3" eb="5">
      <t>ウンソウ</t>
    </rPh>
    <rPh sb="19" eb="21">
      <t>チュウイ</t>
    </rPh>
    <rPh sb="28" eb="30">
      <t>エンチョウ</t>
    </rPh>
    <rPh sb="34" eb="35">
      <t>メイ</t>
    </rPh>
    <rPh sb="35" eb="37">
      <t>イジョウ</t>
    </rPh>
    <rPh sb="38" eb="40">
      <t>バアイ</t>
    </rPh>
    <rPh sb="40" eb="41">
      <t>チョウ</t>
    </rPh>
    <rPh sb="42" eb="44">
      <t>バアイ</t>
    </rPh>
    <phoneticPr fontId="1"/>
  </si>
  <si>
    <t>※識別番号記載がある電子申請の場合は押印省略可</t>
    <rPh sb="1" eb="5">
      <t>シキベツバンゴウ</t>
    </rPh>
    <rPh sb="5" eb="7">
      <t>キサイ</t>
    </rPh>
    <rPh sb="10" eb="14">
      <t>デンシシンセイ</t>
    </rPh>
    <rPh sb="15" eb="17">
      <t>バアイ</t>
    </rPh>
    <rPh sb="18" eb="23">
      <t>オウインショウリャクカ</t>
    </rPh>
    <phoneticPr fontId="1"/>
  </si>
  <si>
    <t>電話番号（半角）</t>
    <rPh sb="0" eb="2">
      <t>デンワ</t>
    </rPh>
    <rPh sb="2" eb="4">
      <t>バンゴウ</t>
    </rPh>
    <rPh sb="5" eb="7">
      <t>ハンカク</t>
    </rPh>
    <phoneticPr fontId="1"/>
  </si>
  <si>
    <t>FAX番号（半角）</t>
    <rPh sb="3" eb="5">
      <t>バンゴウ</t>
    </rPh>
    <rPh sb="6" eb="8">
      <t>ハンカク</t>
    </rPh>
    <phoneticPr fontId="1"/>
  </si>
  <si>
    <t>メールアドレス（半角）</t>
    <rPh sb="8" eb="10">
      <t>ハンカク</t>
    </rPh>
    <phoneticPr fontId="1"/>
  </si>
  <si>
    <t>←４桁以内</t>
    <rPh sb="2" eb="3">
      <t>ケタ</t>
    </rPh>
    <rPh sb="3" eb="5">
      <t>イナイ</t>
    </rPh>
    <phoneticPr fontId="1"/>
  </si>
  <si>
    <t>←３桁以内</t>
    <rPh sb="2" eb="3">
      <t>ケタ</t>
    </rPh>
    <rPh sb="3" eb="5">
      <t>イナイ</t>
    </rPh>
    <phoneticPr fontId="1"/>
  </si>
  <si>
    <t xml:space="preserve">  ←新規登録時から自社所有の場合は、プルダウンで新規登録日を選択</t>
    <rPh sb="3" eb="5">
      <t>シンキ</t>
    </rPh>
    <rPh sb="5" eb="8">
      <t>トウロクジ</t>
    </rPh>
    <rPh sb="10" eb="14">
      <t>ジシャショユウ</t>
    </rPh>
    <rPh sb="15" eb="17">
      <t>バアイ</t>
    </rPh>
    <rPh sb="25" eb="27">
      <t>シンキ</t>
    </rPh>
    <rPh sb="27" eb="29">
      <t>トウロク</t>
    </rPh>
    <rPh sb="29" eb="30">
      <t>ビ</t>
    </rPh>
    <rPh sb="31" eb="33">
      <t>センタク</t>
    </rPh>
    <phoneticPr fontId="1"/>
  </si>
  <si>
    <t>申請の範囲</t>
    <rPh sb="0" eb="2">
      <t>シンセイ</t>
    </rPh>
    <rPh sb="3" eb="5">
      <t>ハンイ</t>
    </rPh>
    <phoneticPr fontId="1"/>
  </si>
  <si>
    <t>←申請書作成日</t>
    <rPh sb="1" eb="4">
      <t>シンセイショ</t>
    </rPh>
    <rPh sb="4" eb="7">
      <t>サクセイビ</t>
    </rPh>
    <phoneticPr fontId="1"/>
  </si>
  <si>
    <t>連結総重量（トラクタのみ）</t>
    <rPh sb="0" eb="2">
      <t>レンケツ</t>
    </rPh>
    <rPh sb="2" eb="3">
      <t>ソウ</t>
    </rPh>
    <rPh sb="3" eb="5">
      <t>ジュウリョウ</t>
    </rPh>
    <phoneticPr fontId="1"/>
  </si>
  <si>
    <t>令和５年度非表示</t>
    <rPh sb="0" eb="2">
      <t>レイワ</t>
    </rPh>
    <rPh sb="3" eb="4">
      <t>ネン</t>
    </rPh>
    <rPh sb="4" eb="5">
      <t>ド</t>
    </rPh>
    <rPh sb="5" eb="8">
      <t>ヒヒョウジ</t>
    </rPh>
    <phoneticPr fontId="1"/>
  </si>
  <si>
    <t>←保存記録の新規登録日。平成25年度＝2013年度</t>
    <rPh sb="1" eb="5">
      <t>ホゾンキロク</t>
    </rPh>
    <rPh sb="6" eb="8">
      <t>シンキ</t>
    </rPh>
    <rPh sb="8" eb="11">
      <t>トウロクビ</t>
    </rPh>
    <rPh sb="12" eb="14">
      <t>ヘイセイ</t>
    </rPh>
    <rPh sb="16" eb="17">
      <t>ネン</t>
    </rPh>
    <rPh sb="17" eb="18">
      <t>ド</t>
    </rPh>
    <rPh sb="23" eb="24">
      <t>ネン</t>
    </rPh>
    <rPh sb="24" eb="25">
      <t>ド</t>
    </rPh>
    <phoneticPr fontId="1"/>
  </si>
  <si>
    <t>←自動表示。セルが赤くなった場合は要件を満足していません。</t>
    <rPh sb="1" eb="3">
      <t>ジドウ</t>
    </rPh>
    <rPh sb="3" eb="5">
      <t>ヒョウジ</t>
    </rPh>
    <rPh sb="9" eb="10">
      <t>アカ</t>
    </rPh>
    <rPh sb="14" eb="16">
      <t>バアイ</t>
    </rPh>
    <rPh sb="17" eb="19">
      <t>ヨウケン</t>
    </rPh>
    <rPh sb="20" eb="22">
      <t>マンゾク</t>
    </rPh>
    <phoneticPr fontId="1"/>
  </si>
  <si>
    <t>←車両総重量から自動表示</t>
    <rPh sb="1" eb="3">
      <t>シャリョウ</t>
    </rPh>
    <rPh sb="3" eb="6">
      <t>ソウジュウリョウ</t>
    </rPh>
    <rPh sb="8" eb="10">
      <t>ジドウ</t>
    </rPh>
    <rPh sb="10" eb="12">
      <t>ヒョウジ</t>
    </rPh>
    <phoneticPr fontId="1"/>
  </si>
  <si>
    <t>2025年度燃費基準達成</t>
    <rPh sb="4" eb="6">
      <t>ネンド</t>
    </rPh>
    <rPh sb="6" eb="10">
      <t>ネンピキジュン</t>
    </rPh>
    <rPh sb="10" eb="12">
      <t>タッセイ</t>
    </rPh>
    <phoneticPr fontId="1"/>
  </si>
  <si>
    <t>〇</t>
    <phoneticPr fontId="1"/>
  </si>
  <si>
    <t>補助額</t>
    <rPh sb="0" eb="3">
      <t>ホジョガク</t>
    </rPh>
    <phoneticPr fontId="1"/>
  </si>
  <si>
    <t>2025年適用</t>
    <rPh sb="4" eb="5">
      <t>ネン</t>
    </rPh>
    <rPh sb="5" eb="7">
      <t>テキヨウ</t>
    </rPh>
    <phoneticPr fontId="1"/>
  </si>
  <si>
    <t>別紙　２　　　　　　　　　　　　　　　　　　　　　　</t>
  </si>
  <si>
    <t>エコドライブ等燃費改善取組体制構築・運用状況報告書</t>
  </si>
  <si>
    <t>代表者の役職・氏名　　　　　　　　　　　　　　　　　　　　　　　　　　　　　　</t>
  </si>
  <si>
    <t>エコドライブを含む燃費改善の取組体制の構築・運用状況は以下のとおりであることを報告します。</t>
  </si>
  <si>
    <t>項　目</t>
  </si>
  <si>
    <t>該当
状況</t>
    <rPh sb="3" eb="5">
      <t>ジョウキョウ</t>
    </rPh>
    <phoneticPr fontId="1"/>
  </si>
  <si>
    <r>
      <t>エコドライブ</t>
    </r>
    <r>
      <rPr>
        <vertAlign val="superscript"/>
        <sz val="10"/>
        <color rgb="FF000000"/>
        <rFont val="ＭＳ Ｐ明朝"/>
        <family val="1"/>
        <charset val="128"/>
      </rPr>
      <t>注２</t>
    </r>
    <r>
      <rPr>
        <sz val="10"/>
        <color rgb="FF000000"/>
        <rFont val="ＭＳ Ｐ明朝"/>
        <family val="1"/>
        <charset val="128"/>
      </rPr>
      <t>を含む燃費改善の取組体制に関する事項</t>
    </r>
    <phoneticPr fontId="1"/>
  </si>
  <si>
    <r>
      <t xml:space="preserve">１　取組体制に係る第三者認証の取得
</t>
    </r>
    <r>
      <rPr>
        <sz val="6"/>
        <color theme="0" tint="-0.499984740745262"/>
        <rFont val="ＭＳ Ｐ明朝"/>
        <family val="1"/>
        <charset val="128"/>
      </rPr>
      <t>注３、注４</t>
    </r>
    <phoneticPr fontId="1"/>
  </si>
  <si>
    <r>
      <t>上記以外の第三者認証の取得</t>
    </r>
    <r>
      <rPr>
        <vertAlign val="superscript"/>
        <sz val="10"/>
        <color rgb="FF000000"/>
        <rFont val="ＭＳ Ｐ明朝"/>
        <family val="1"/>
        <charset val="128"/>
      </rPr>
      <t>注５</t>
    </r>
  </si>
  <si>
    <r>
      <t xml:space="preserve">２　取組体制の構築
・運営状況
</t>
    </r>
    <r>
      <rPr>
        <sz val="6"/>
        <color theme="0" tint="-0.499984740745262"/>
        <rFont val="ＭＳ Ｐ明朝"/>
        <family val="1"/>
        <charset val="128"/>
      </rPr>
      <t>注３,注４,注６</t>
    </r>
    <phoneticPr fontId="1"/>
  </si>
  <si>
    <t>該当
状況</t>
    <phoneticPr fontId="1"/>
  </si>
  <si>
    <t>取組体制
の要件</t>
    <phoneticPr fontId="1"/>
  </si>
  <si>
    <t>構築・運営の状況</t>
  </si>
  <si>
    <t>項目</t>
  </si>
  <si>
    <t>指針・マニュアル・取組方針等の策定及び事業所への備え置き・共有等</t>
  </si>
  <si>
    <t>当該指針等名称</t>
  </si>
  <si>
    <t>策定年月日</t>
  </si>
  <si>
    <t>適用対象事業所名称</t>
  </si>
  <si>
    <t>共有方法</t>
  </si>
  <si>
    <t>取組状況の測定・記録　</t>
  </si>
  <si>
    <t>月別燃料消費量記録方法</t>
    <phoneticPr fontId="1"/>
  </si>
  <si>
    <t>燃費実績記録方法</t>
  </si>
  <si>
    <t>デジタル運行記録計等
車載機器の活用方法</t>
    <phoneticPr fontId="1"/>
  </si>
  <si>
    <t>その他</t>
  </si>
  <si>
    <t>評価と改善の手順の明確化</t>
  </si>
  <si>
    <t>ドライバー以外の管理者
等による記録の確認方法</t>
    <phoneticPr fontId="1"/>
  </si>
  <si>
    <t>取組改善の検討の手順の
ルール化等の方法</t>
    <phoneticPr fontId="1"/>
  </si>
  <si>
    <t>ドライバーへの定期的な教育・訓練の実施</t>
  </si>
  <si>
    <t>ドライバー向けのエコドライブマニュアル等配布実施</t>
  </si>
  <si>
    <t>実地訓練の実施</t>
  </si>
  <si>
    <t>講習会の受講義務等の実施内容</t>
  </si>
  <si>
    <t>注１）　現に構築・運用または該当している場合は○、今後１年以内に構築・運用または該当予定の場合は△を記載。</t>
  </si>
  <si>
    <t>注２）　エコドライブとは、エコドライブ普及連絡会（警察庁、経済産業省、国土交通省、環境省）が策定した「エコドライブ１０のすすめ」
　　　　（http://www.env.go.jp/air/car/ecodrive/susume.html）　に該当する取組をいう。以下同じ。</t>
    <phoneticPr fontId="1"/>
  </si>
  <si>
    <t>注３）　交付申請時においては、項目１のいずれかに○または△、もしくは項目２のすべてに○または△が付されていること。項目１のいずれかに○を付した場合
　　　　はその認証を示す有効な書面の写しを、項目２の各事項のみに○を付した場合には各事項の構築・運営状況の欄にその状況を記載すること。</t>
    <phoneticPr fontId="1"/>
  </si>
  <si>
    <t>注４）　補助事業を実施した翌年度の事業報告書（様式第７）の提出時（補助事業実施年度の翌々年度に提出）においては、項目１のいずれかに○、もしくは
　　　　項目２のすべてに○が付されていること。また、項目１のいずれかに○を付した場合はその認証を示す書面の写し（注３により提出済みの場合を除く）を、
　　　　項目２の各事項のみに○を付した場合には各事項の構築・運営状況の欄にその状況を記載すること。</t>
    <phoneticPr fontId="1"/>
  </si>
  <si>
    <t>注５）　ISO9001、ISO39001など、エコドライブによる燃費の改善の取組を対象としない認証は該当しない。</t>
  </si>
  <si>
    <t>注６） 本書式で記載に誤記等が有った場合は、様式第１の捨印にて修正する。</t>
  </si>
  <si>
    <t>第三者承認の取得</t>
    <rPh sb="0" eb="1">
      <t>ダイ</t>
    </rPh>
    <rPh sb="1" eb="3">
      <t>サンシャ</t>
    </rPh>
    <rPh sb="3" eb="5">
      <t>ショウニン</t>
    </rPh>
    <rPh sb="6" eb="8">
      <t>シュトク</t>
    </rPh>
    <phoneticPr fontId="1"/>
  </si>
  <si>
    <t>該当状況</t>
    <rPh sb="0" eb="4">
      <t>ガイトウジョウキョウ</t>
    </rPh>
    <phoneticPr fontId="1"/>
  </si>
  <si>
    <t>ＩＳＯ１４００１</t>
    <phoneticPr fontId="1"/>
  </si>
  <si>
    <t>○</t>
    <phoneticPr fontId="1"/>
  </si>
  <si>
    <t>グリーン経営認証</t>
    <rPh sb="4" eb="6">
      <t>ケイエイ</t>
    </rPh>
    <rPh sb="6" eb="8">
      <t>ニンショウ</t>
    </rPh>
    <phoneticPr fontId="1"/>
  </si>
  <si>
    <t>△</t>
    <phoneticPr fontId="1"/>
  </si>
  <si>
    <t>エコアクション２１</t>
    <phoneticPr fontId="1"/>
  </si>
  <si>
    <t>貨物自動車運送事業安全性評価事業（Ｇマーク）</t>
    <rPh sb="0" eb="5">
      <t>カモツジドウシャ</t>
    </rPh>
    <rPh sb="5" eb="7">
      <t>ウンソウ</t>
    </rPh>
    <rPh sb="7" eb="9">
      <t>ジギョウ</t>
    </rPh>
    <rPh sb="9" eb="12">
      <t>アンゼンセイ</t>
    </rPh>
    <rPh sb="12" eb="16">
      <t>ヒョウカジギョウ</t>
    </rPh>
    <phoneticPr fontId="1"/>
  </si>
  <si>
    <t>グリーン・エコプリジェクト（東京都トラック協会）</t>
    <rPh sb="14" eb="17">
      <t>トウキョウト</t>
    </rPh>
    <rPh sb="21" eb="23">
      <t>キョウカイ</t>
    </rPh>
    <phoneticPr fontId="1"/>
  </si>
  <si>
    <t>東京都貨物輸送評価制度</t>
    <rPh sb="0" eb="3">
      <t>トウキョウト</t>
    </rPh>
    <rPh sb="3" eb="5">
      <t>カモツ</t>
    </rPh>
    <rPh sb="5" eb="7">
      <t>ユソウ</t>
    </rPh>
    <rPh sb="7" eb="9">
      <t>ヒョウカ</t>
    </rPh>
    <rPh sb="9" eb="11">
      <t>セイド</t>
    </rPh>
    <phoneticPr fontId="1"/>
  </si>
  <si>
    <t>　　</t>
    <phoneticPr fontId="1"/>
  </si>
  <si>
    <t>ＩＳＯ１４００１</t>
  </si>
  <si>
    <t>エコアクション２１</t>
  </si>
  <si>
    <t>１　取組体制に係る第三者認証の取得</t>
    <phoneticPr fontId="1"/>
  </si>
  <si>
    <t>○</t>
    <phoneticPr fontId="1"/>
  </si>
  <si>
    <t>△</t>
    <phoneticPr fontId="1"/>
  </si>
  <si>
    <t>上記以外の第三者認証の取得</t>
    <rPh sb="0" eb="2">
      <t>ジョウキ</t>
    </rPh>
    <rPh sb="2" eb="4">
      <t>イガイ</t>
    </rPh>
    <rPh sb="5" eb="8">
      <t>ダイサンシャ</t>
    </rPh>
    <rPh sb="8" eb="10">
      <t>ニンショウ</t>
    </rPh>
    <rPh sb="11" eb="13">
      <t>シュトク</t>
    </rPh>
    <phoneticPr fontId="1"/>
  </si>
  <si>
    <t>認証の名称</t>
    <rPh sb="0" eb="1">
      <t>ニンショウ</t>
    </rPh>
    <rPh sb="2" eb="4">
      <t>メイショウ</t>
    </rPh>
    <phoneticPr fontId="1"/>
  </si>
  <si>
    <t>認証の機関</t>
    <rPh sb="0" eb="1">
      <t>ニンショウ</t>
    </rPh>
    <rPh sb="2" eb="4">
      <t>キカン</t>
    </rPh>
    <phoneticPr fontId="1"/>
  </si>
  <si>
    <t>第三者認証の取得</t>
    <rPh sb="0" eb="3">
      <t>ダイサンシャ</t>
    </rPh>
    <rPh sb="3" eb="5">
      <t>ニンショウ</t>
    </rPh>
    <rPh sb="6" eb="8">
      <t>シュトク</t>
    </rPh>
    <phoneticPr fontId="1"/>
  </si>
  <si>
    <t>２　取組体制の構築</t>
    <phoneticPr fontId="1"/>
  </si>
  <si>
    <t>　　　指針・マニュアル・取組方針等の策定及び事業所への備え置き・共有等</t>
    <phoneticPr fontId="1"/>
  </si>
  <si>
    <t>月別燃料消費量記録方法</t>
  </si>
  <si>
    <t>デジタル運行記録計等車載機器の活用方法</t>
    <phoneticPr fontId="1"/>
  </si>
  <si>
    <t>　　　取組状況の測定・記録</t>
    <phoneticPr fontId="1"/>
  </si>
  <si>
    <t>　　　評価と改善の手順の明確化</t>
    <phoneticPr fontId="1"/>
  </si>
  <si>
    <t>ドライバー以外の管理者
等による記録の確認方法</t>
  </si>
  <si>
    <t>取組改善の検討の手順の
ルール化等の方法</t>
  </si>
  <si>
    <t>該当状況</t>
    <rPh sb="0" eb="4">
      <t>ガイトウジョウキョウ</t>
    </rPh>
    <phoneticPr fontId="1"/>
  </si>
  <si>
    <t>　　　ドライバーへの定期的な教育・訓練の実施</t>
    <phoneticPr fontId="1"/>
  </si>
  <si>
    <t>第三認証区分</t>
    <rPh sb="0" eb="2">
      <t>ダイサン</t>
    </rPh>
    <rPh sb="2" eb="4">
      <t>ニンショウ</t>
    </rPh>
    <rPh sb="4" eb="6">
      <t>クブン</t>
    </rPh>
    <phoneticPr fontId="1"/>
  </si>
  <si>
    <r>
      <t>　　　　を埋めると、</t>
    </r>
    <r>
      <rPr>
        <sz val="11"/>
        <color rgb="FFFF0000"/>
        <rFont val="游ゴシック"/>
        <family val="3"/>
        <charset val="128"/>
        <scheme val="minor"/>
      </rPr>
      <t>様式第１</t>
    </r>
    <r>
      <rPr>
        <sz val="11"/>
        <color rgb="FFFF0000"/>
        <rFont val="游ゴシック"/>
        <family val="2"/>
        <charset val="128"/>
        <scheme val="minor"/>
      </rPr>
      <t>、</t>
    </r>
    <r>
      <rPr>
        <sz val="11"/>
        <color theme="4" tint="-0.249977111117893"/>
        <rFont val="游ゴシック"/>
        <family val="3"/>
        <charset val="128"/>
        <scheme val="minor"/>
      </rPr>
      <t>様式第１の２</t>
    </r>
    <r>
      <rPr>
        <sz val="11"/>
        <color rgb="FFFF0000"/>
        <rFont val="游ゴシック"/>
        <family val="2"/>
        <charset val="128"/>
        <scheme val="minor"/>
      </rPr>
      <t>、</t>
    </r>
    <r>
      <rPr>
        <sz val="11"/>
        <color theme="9" tint="-0.249977111117893"/>
        <rFont val="游ゴシック"/>
        <family val="3"/>
        <charset val="128"/>
        <scheme val="minor"/>
      </rPr>
      <t>様式第６</t>
    </r>
    <r>
      <rPr>
        <sz val="11"/>
        <color rgb="FFFF0000"/>
        <rFont val="游ゴシック"/>
        <family val="2"/>
        <charset val="128"/>
        <scheme val="minor"/>
      </rPr>
      <t>、</t>
    </r>
    <r>
      <rPr>
        <sz val="11"/>
        <color theme="5" tint="-0.249977111117893"/>
        <rFont val="游ゴシック"/>
        <family val="3"/>
        <charset val="128"/>
        <scheme val="minor"/>
      </rPr>
      <t>CO2算定書、</t>
    </r>
    <r>
      <rPr>
        <sz val="11"/>
        <color rgb="FF7030A0"/>
        <rFont val="游ゴシック"/>
        <family val="3"/>
        <charset val="128"/>
        <scheme val="minor"/>
      </rPr>
      <t>算定根拠明細のひな形(リースの場合のみ）、</t>
    </r>
    <r>
      <rPr>
        <sz val="11"/>
        <color theme="1" tint="0.499984740745262"/>
        <rFont val="游ゴシック"/>
        <family val="3"/>
        <charset val="128"/>
        <scheme val="minor"/>
      </rPr>
      <t>別紙２</t>
    </r>
    <r>
      <rPr>
        <sz val="11"/>
        <color rgb="FFFF0000"/>
        <rFont val="游ゴシック"/>
        <family val="2"/>
        <charset val="128"/>
        <scheme val="minor"/>
      </rPr>
      <t>が自動作成されます。</t>
    </r>
    <rPh sb="5" eb="6">
      <t>ウ</t>
    </rPh>
    <rPh sb="10" eb="12">
      <t>ヨウシキ</t>
    </rPh>
    <rPh sb="12" eb="13">
      <t>ダイ</t>
    </rPh>
    <rPh sb="15" eb="17">
      <t>ヨウシキ</t>
    </rPh>
    <rPh sb="17" eb="18">
      <t>ダイ</t>
    </rPh>
    <rPh sb="22" eb="24">
      <t>ヨウシキ</t>
    </rPh>
    <rPh sb="24" eb="25">
      <t>ダイ</t>
    </rPh>
    <rPh sb="30" eb="33">
      <t>サンテイショ</t>
    </rPh>
    <rPh sb="34" eb="38">
      <t>サンテイコンキョ</t>
    </rPh>
    <rPh sb="38" eb="40">
      <t>メイサイ</t>
    </rPh>
    <rPh sb="43" eb="44">
      <t>ガタ</t>
    </rPh>
    <rPh sb="55" eb="57">
      <t>ベッシ</t>
    </rPh>
    <rPh sb="59" eb="61">
      <t>ジドウ</t>
    </rPh>
    <rPh sb="61" eb="63">
      <t>サクセイ</t>
    </rPh>
    <phoneticPr fontId="1"/>
  </si>
  <si>
    <t>【重要！】　上記、第三者認証が一つでも取得済みであれば、以下の項目への入力は不要です。</t>
    <rPh sb="1" eb="3">
      <t>ジュウヨウ</t>
    </rPh>
    <rPh sb="6" eb="8">
      <t>ジョウキ</t>
    </rPh>
    <rPh sb="9" eb="12">
      <t>ダイサンシャ</t>
    </rPh>
    <rPh sb="12" eb="14">
      <t>ニンショウ</t>
    </rPh>
    <rPh sb="15" eb="16">
      <t>ヒト</t>
    </rPh>
    <rPh sb="19" eb="22">
      <t>シュトクズ</t>
    </rPh>
    <rPh sb="28" eb="30">
      <t>イカ</t>
    </rPh>
    <rPh sb="31" eb="33">
      <t>コウモク</t>
    </rPh>
    <rPh sb="35" eb="37">
      <t>ニュウリョク</t>
    </rPh>
    <rPh sb="38" eb="40">
      <t>フヨウ</t>
    </rPh>
    <phoneticPr fontId="1"/>
  </si>
  <si>
    <t>エコドライブを含む燃費改善の取組体制に関する事項（別紙２）</t>
    <rPh sb="25" eb="27">
      <t>ベッシ</t>
    </rPh>
    <phoneticPr fontId="1"/>
  </si>
  <si>
    <t>グリーン・エコプロジェクト（東京都トラック協会）</t>
    <rPh sb="14" eb="17">
      <t>トウキョウト</t>
    </rPh>
    <rPh sb="21" eb="23">
      <t>キョウカイ</t>
    </rPh>
    <phoneticPr fontId="1"/>
  </si>
  <si>
    <t>申請者（補助事業者）氏名又は名称</t>
    <phoneticPr fontId="1"/>
  </si>
  <si>
    <t>（貸渡し先　（リースの場合）　</t>
    <phoneticPr fontId="1"/>
  </si>
  <si>
    <t>）</t>
    <phoneticPr fontId="1"/>
  </si>
  <si>
    <t>認証の名称（</t>
    <phoneticPr fontId="1"/>
  </si>
  <si>
    <t>）　認証の機関（</t>
    <rPh sb="2" eb="4">
      <t>ニンショウ</t>
    </rPh>
    <rPh sb="5" eb="7">
      <t>キカン</t>
    </rPh>
    <phoneticPr fontId="1"/>
  </si>
  <si>
    <t>導入車両の令和5年度の使用状況</t>
    <rPh sb="0" eb="2">
      <t>ドウニュウ</t>
    </rPh>
    <rPh sb="2" eb="4">
      <t>シャリョウ</t>
    </rPh>
    <rPh sb="5" eb="7">
      <t>レイワ</t>
    </rPh>
    <rPh sb="8" eb="10">
      <t>ネンド</t>
    </rPh>
    <rPh sb="11" eb="13">
      <t>シヨウ</t>
    </rPh>
    <rPh sb="13" eb="15">
      <t>ジョウキョウ</t>
    </rPh>
    <phoneticPr fontId="30"/>
  </si>
  <si>
    <t>導入車両の令和6年度の使用状況</t>
    <rPh sb="0" eb="2">
      <t>ドウニュウ</t>
    </rPh>
    <rPh sb="2" eb="4">
      <t>シャリョウ</t>
    </rPh>
    <rPh sb="5" eb="7">
      <t>レイワ</t>
    </rPh>
    <rPh sb="8" eb="10">
      <t>ネンド</t>
    </rPh>
    <rPh sb="11" eb="13">
      <t>シヨウ</t>
    </rPh>
    <rPh sb="13" eb="15">
      <t>ジョウキョウ</t>
    </rPh>
    <phoneticPr fontId="30"/>
  </si>
  <si>
    <r>
      <t>←達成していれば「〇」を選択し、</t>
    </r>
    <r>
      <rPr>
        <sz val="11"/>
        <color rgb="FFFF0000"/>
        <rFont val="游ゴシック"/>
        <family val="3"/>
        <charset val="128"/>
        <scheme val="minor"/>
      </rPr>
      <t>その証明書等の写しを添付</t>
    </r>
    <rPh sb="1" eb="3">
      <t>タッセイ</t>
    </rPh>
    <rPh sb="12" eb="14">
      <t>センタク</t>
    </rPh>
    <rPh sb="18" eb="20">
      <t>ショウメイ</t>
    </rPh>
    <rPh sb="20" eb="21">
      <t>ショ</t>
    </rPh>
    <rPh sb="21" eb="22">
      <t>トウ</t>
    </rPh>
    <rPh sb="23" eb="24">
      <t>ウツ</t>
    </rPh>
    <rPh sb="26" eb="28">
      <t>テンプ</t>
    </rPh>
    <phoneticPr fontId="1"/>
  </si>
  <si>
    <t>2025年重量車燃費基準適合証明書</t>
    <rPh sb="4" eb="5">
      <t>ネン</t>
    </rPh>
    <rPh sb="5" eb="8">
      <t>ジュウリョウシャ</t>
    </rPh>
    <rPh sb="8" eb="12">
      <t>ネンピキジュン</t>
    </rPh>
    <rPh sb="12" eb="14">
      <t>テキゴウ</t>
    </rPh>
    <rPh sb="14" eb="16">
      <t>ショウメイ</t>
    </rPh>
    <rPh sb="16" eb="17">
      <t>ショ</t>
    </rPh>
    <phoneticPr fontId="1"/>
  </si>
  <si>
    <t>下記車両は、2025年重量車燃費基準に適合していることを証します。</t>
    <rPh sb="0" eb="2">
      <t>カキ</t>
    </rPh>
    <rPh sb="2" eb="4">
      <t>シャリョウ</t>
    </rPh>
    <rPh sb="10" eb="11">
      <t>ネン</t>
    </rPh>
    <rPh sb="11" eb="14">
      <t>ジュウリョウシャ</t>
    </rPh>
    <rPh sb="14" eb="18">
      <t>ネンピキジュン</t>
    </rPh>
    <rPh sb="19" eb="21">
      <t>テキゴウ</t>
    </rPh>
    <rPh sb="28" eb="29">
      <t>ショウ</t>
    </rPh>
    <phoneticPr fontId="1"/>
  </si>
  <si>
    <t>・車名</t>
    <rPh sb="1" eb="3">
      <t>シャメイ</t>
    </rPh>
    <phoneticPr fontId="1"/>
  </si>
  <si>
    <t>・型式</t>
    <rPh sb="1" eb="3">
      <t>カタシキ</t>
    </rPh>
    <phoneticPr fontId="1"/>
  </si>
  <si>
    <t>・車台番号</t>
    <rPh sb="1" eb="5">
      <t>シャダイバンゴウ</t>
    </rPh>
    <phoneticPr fontId="1"/>
  </si>
  <si>
    <t>販売会社名</t>
    <rPh sb="0" eb="2">
      <t>ハンバイ</t>
    </rPh>
    <rPh sb="2" eb="5">
      <t>カイシャメイ</t>
    </rPh>
    <phoneticPr fontId="1"/>
  </si>
  <si>
    <t>社印</t>
    <rPh sb="0" eb="1">
      <t>シャ</t>
    </rPh>
    <rPh sb="1" eb="2">
      <t>イン</t>
    </rPh>
    <phoneticPr fontId="1"/>
  </si>
  <si>
    <t>責任者名</t>
    <rPh sb="0" eb="3">
      <t>セキニンシャ</t>
    </rPh>
    <rPh sb="3" eb="4">
      <t>メイ</t>
    </rPh>
    <phoneticPr fontId="1"/>
  </si>
  <si>
    <t xml:space="preserve">  ↑１．の第三者認証の取得が確認できれば、↓２．の取組体制の構築・運営状況は記入不要</t>
    <phoneticPr fontId="1"/>
  </si>
  <si>
    <t>VOLVO</t>
    <phoneticPr fontId="1"/>
  </si>
  <si>
    <t>令和６年度　※令和５年度ものは使用できません</t>
    <rPh sb="0" eb="2">
      <t>レイワ</t>
    </rPh>
    <rPh sb="3" eb="5">
      <t>ネンド</t>
    </rPh>
    <rPh sb="7" eb="9">
      <t>レイワ</t>
    </rPh>
    <rPh sb="10" eb="12">
      <t>ネンド</t>
    </rPh>
    <rPh sb="15" eb="17">
      <t>シヨウ</t>
    </rPh>
    <phoneticPr fontId="1"/>
  </si>
  <si>
    <t>日付は「2024/6/20」のように西暦（半角）で入力ください。表示は和暦となります。</t>
    <rPh sb="0" eb="2">
      <t>ヒヅケ</t>
    </rPh>
    <rPh sb="18" eb="20">
      <t>セイレキ</t>
    </rPh>
    <rPh sb="21" eb="23">
      <t>ハンカク</t>
    </rPh>
    <rPh sb="25" eb="27">
      <t>ニュウリョク</t>
    </rPh>
    <rPh sb="32" eb="34">
      <t>ヒョウジ</t>
    </rPh>
    <rPh sb="35" eb="37">
      <t>ワレキ</t>
    </rPh>
    <phoneticPr fontId="1"/>
  </si>
  <si>
    <t>抵当権有無</t>
    <rPh sb="0" eb="3">
      <t>テイトウケン</t>
    </rPh>
    <rPh sb="3" eb="5">
      <t>ウム</t>
    </rPh>
    <phoneticPr fontId="1"/>
  </si>
  <si>
    <t>　令和６年度　二酸化炭素排出抑制対策事業費等補助金</t>
    <phoneticPr fontId="1"/>
  </si>
  <si>
    <t>添付「登録事項等証明詳細（現在記録・保存記録の写し）」のとおり</t>
    <rPh sb="10" eb="12">
      <t>ショウサイ</t>
    </rPh>
    <phoneticPr fontId="1"/>
  </si>
  <si>
    <t>令和６年度　二酸化炭素排出抑制対策事業費等補助金</t>
    <phoneticPr fontId="1"/>
  </si>
  <si>
    <t>環補デ第６－</t>
    <rPh sb="1" eb="2">
      <t>ホ</t>
    </rPh>
    <phoneticPr fontId="1"/>
  </si>
  <si>
    <t>ー</t>
    <phoneticPr fontId="1"/>
  </si>
  <si>
    <t>（①/②-①/③）x2.62/1000　の計算結果を記入してください
※EXCELの場合自動計算</t>
    <rPh sb="21" eb="23">
      <t>ケイサン</t>
    </rPh>
    <rPh sb="23" eb="25">
      <t>ケッカ</t>
    </rPh>
    <rPh sb="26" eb="28">
      <t>キニュウ</t>
    </rPh>
    <phoneticPr fontId="30"/>
  </si>
  <si>
    <t>1.排出係数とは、燃料1㍑当たりに何kgのCO2が含まれるかを計算するための係数です。
2.使用する燃料がガソリンであれば2.32、軽油であれば2.62を記入してください。</t>
    <rPh sb="2" eb="4">
      <t>ハイシュツ</t>
    </rPh>
    <rPh sb="4" eb="6">
      <t>ケイスウ</t>
    </rPh>
    <rPh sb="9" eb="11">
      <t>ネンリョウ</t>
    </rPh>
    <rPh sb="13" eb="14">
      <t>ア</t>
    </rPh>
    <rPh sb="17" eb="18">
      <t>ナン</t>
    </rPh>
    <rPh sb="25" eb="26">
      <t>フク</t>
    </rPh>
    <rPh sb="31" eb="33">
      <t>ケイサン</t>
    </rPh>
    <rPh sb="38" eb="40">
      <t>ケイスウ</t>
    </rPh>
    <rPh sb="46" eb="48">
      <t>シヨウ</t>
    </rPh>
    <rPh sb="50" eb="52">
      <t>ネンリョウ</t>
    </rPh>
    <rPh sb="66" eb="68">
      <t>ケイユ</t>
    </rPh>
    <rPh sb="77" eb="79">
      <t>キニュウ</t>
    </rPh>
    <phoneticPr fontId="30"/>
  </si>
  <si>
    <t>添付「自動車検査証記録事項」（写し）のとおり</t>
    <phoneticPr fontId="1"/>
  </si>
  <si>
    <t>添付「自動車検査証記録事項」（写し）（※新規登録時に販売会社に所有権がある場合は、移転登録後の自動車検査証記録事項（写し））のとおり</t>
    <rPh sb="0" eb="2">
      <t>テンプ</t>
    </rPh>
    <rPh sb="3" eb="13">
      <t>ケンサショウ</t>
    </rPh>
    <rPh sb="15" eb="16">
      <t>ウツ</t>
    </rPh>
    <rPh sb="20" eb="25">
      <t>シンキトウロクジ</t>
    </rPh>
    <rPh sb="26" eb="30">
      <t>ハンバイカイシャ</t>
    </rPh>
    <rPh sb="31" eb="34">
      <t>ショユウケン</t>
    </rPh>
    <rPh sb="37" eb="39">
      <t>バアイ</t>
    </rPh>
    <rPh sb="41" eb="47">
      <t>イテントウロ</t>
    </rPh>
    <rPh sb="47" eb="57">
      <t>ケンサショウ</t>
    </rPh>
    <rPh sb="58" eb="59">
      <t>ウツ</t>
    </rPh>
    <phoneticPr fontId="1"/>
  </si>
  <si>
    <r>
      <t>自動車検査証記録事項</t>
    </r>
    <r>
      <rPr>
        <sz val="10.5"/>
        <rFont val="ＭＳ 明朝"/>
        <family val="1"/>
      </rPr>
      <t>から転記してください</t>
    </r>
    <rPh sb="0" eb="10">
      <t>ケンサショウ</t>
    </rPh>
    <phoneticPr fontId="1"/>
  </si>
  <si>
    <t>←新規登録・移転登録共2024/4/1~2025/1/31までが申請可です。</t>
    <rPh sb="1" eb="5">
      <t>シンキトウロク</t>
    </rPh>
    <rPh sb="6" eb="10">
      <t>イテントウロク</t>
    </rPh>
    <rPh sb="10" eb="11">
      <t>トモ</t>
    </rPh>
    <rPh sb="32" eb="34">
      <t>シンセイ</t>
    </rPh>
    <rPh sb="34" eb="35">
      <t>カ</t>
    </rPh>
    <phoneticPr fontId="1"/>
  </si>
  <si>
    <t>令和６年度　低炭素型ディーゼルトラック普及加速化事業補助金申請書用</t>
    <rPh sb="0" eb="2">
      <t>レイワ</t>
    </rPh>
    <rPh sb="3" eb="5">
      <t>ネンド</t>
    </rPh>
    <rPh sb="6" eb="7">
      <t>テイ</t>
    </rPh>
    <rPh sb="7" eb="9">
      <t>タンソ</t>
    </rPh>
    <rPh sb="9" eb="10">
      <t>ガタ</t>
    </rPh>
    <rPh sb="19" eb="21">
      <t>フキュウ</t>
    </rPh>
    <rPh sb="21" eb="23">
      <t>カソク</t>
    </rPh>
    <rPh sb="23" eb="24">
      <t>カ</t>
    </rPh>
    <rPh sb="24" eb="26">
      <t>ジギョウ</t>
    </rPh>
    <rPh sb="26" eb="29">
      <t>ホジョキン</t>
    </rPh>
    <rPh sb="29" eb="32">
      <t>シンセイショ</t>
    </rPh>
    <rPh sb="32" eb="33">
      <t>ヨウ</t>
    </rPh>
    <phoneticPr fontId="1"/>
  </si>
  <si>
    <t>１．令和６年度　低炭素型ディーゼルトラック普及加速化事業の補助金申請業務に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</si>
</sst>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0.0%"/>
    <numFmt numFmtId="177" formatCode="yyyy/m/d;@"/>
    <numFmt numFmtId="178" formatCode="_ * #,##0_ ;_ * \-#,##0_ ;_ * &quot;&quot;_ ;_ @_ "/>
    <numFmt numFmtId="179" formatCode="0.0_);[Red]\(0.0\)"/>
    <numFmt numFmtId="180" formatCode="[$-411]ggge&quot;年&quot;m&quot;月&quot;d&quot;日&quot;;@"/>
    <numFmt numFmtId="181" formatCode="#,##0.0_);[Red]\(#,##0.0\)"/>
    <numFmt numFmtId="182" formatCode="0.00_ "/>
    <numFmt numFmtId="183" formatCode="0.0_ "/>
    <numFmt numFmtId="184" formatCode="0.00_);[Red]\(0.00\)"/>
    <numFmt numFmtId="185" formatCode="[$-411]ggge&quot;年&quot;m&quot;月&quot;d&quot;日&quot;;;&quot;&quot;"/>
    <numFmt numFmtId="186" formatCode="_ * #,##0_ ;_ * \-#,##0_ ;_ * &quot;&quot;_ ;_ &quot;&quot;_ "/>
    <numFmt numFmtId="187" formatCode="[$-411]ggge&quot;年&quot;m&quot;月&quot;d&quot;日&quot;;&quot;&quot;"/>
    <numFmt numFmtId="188" formatCode="0;&quot;&quot;"/>
    <numFmt numFmtId="189" formatCode="0;;&quot;&quot;"/>
    <numFmt numFmtId="190" formatCode="#,##0_);[Red]\(#,##0\)"/>
    <numFmt numFmtId="191" formatCode="0_ "/>
    <numFmt numFmtId="192" formatCode="#,##0;[Red]#,##0"/>
    <numFmt numFmtId="193" formatCode="#,##0;&quot;▲ &quot;#,##0"/>
    <numFmt numFmtId="194" formatCode="@&quot; 様&quot;"/>
    <numFmt numFmtId="195" formatCode="_ * #,##0.00_ ;_ * \-#,##0_ ;_ * &quot;&quot;_ ;_ &quot;&quot;@_ "/>
    <numFmt numFmtId="196" formatCode="yyyy&quot;年&quot;m&quot;月&quot;d&quot;日&quot;;@"/>
  </numFmts>
  <fonts count="91"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9"/>
      <color theme="1"/>
      <name val="游ゴシック"/>
      <family val="2"/>
      <charset val="128"/>
      <scheme val="minor"/>
    </font>
    <font>
      <b/>
      <sz val="12"/>
      <color theme="1"/>
      <name val="游ゴシック"/>
      <family val="3"/>
      <charset val="128"/>
      <scheme val="minor"/>
    </font>
    <font>
      <sz val="11"/>
      <color rgb="FFFF0000"/>
      <name val="游ゴシック"/>
      <family val="2"/>
      <charset val="128"/>
      <scheme val="minor"/>
    </font>
    <font>
      <sz val="10"/>
      <color rgb="FF000000"/>
      <name val="Times New Roman"/>
      <family val="1"/>
    </font>
    <font>
      <sz val="11"/>
      <name val="游ゴシック"/>
      <family val="2"/>
      <charset val="128"/>
      <scheme val="minor"/>
    </font>
    <font>
      <sz val="11"/>
      <name val="游ゴシック"/>
      <family val="3"/>
      <charset val="128"/>
      <scheme val="minor"/>
    </font>
    <font>
      <sz val="10"/>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11"/>
      <name val="ＭＳ 明朝"/>
      <family val="1"/>
      <charset val="128"/>
    </font>
    <font>
      <sz val="8"/>
      <name val="ＭＳ 明朝"/>
      <family val="1"/>
      <charset val="128"/>
    </font>
    <font>
      <sz val="10"/>
      <name val="ＭＳ 明朝"/>
      <family val="1"/>
      <charset val="128"/>
    </font>
    <font>
      <sz val="9"/>
      <name val="ＭＳ 明朝"/>
      <family val="1"/>
      <charset val="128"/>
    </font>
    <font>
      <sz val="12"/>
      <name val="ＭＳ 明朝"/>
      <family val="1"/>
      <charset val="128"/>
    </font>
    <font>
      <sz val="12"/>
      <name val="ＭＳ 明朝"/>
      <family val="1"/>
    </font>
    <font>
      <sz val="10"/>
      <name val="Times New Roman"/>
      <family val="1"/>
    </font>
    <font>
      <sz val="16"/>
      <name val="ＭＳ 明朝"/>
      <family val="1"/>
      <charset val="128"/>
    </font>
    <font>
      <sz val="16"/>
      <name val="ＭＳ 明朝"/>
      <family val="1"/>
    </font>
    <font>
      <sz val="18"/>
      <name val="ＭＳ 明朝"/>
      <family val="1"/>
      <charset val="128"/>
    </font>
    <font>
      <sz val="18"/>
      <name val="ＭＳ 明朝"/>
      <family val="1"/>
    </font>
    <font>
      <sz val="10.5"/>
      <name val="ＭＳ 明朝"/>
      <family val="1"/>
      <charset val="128"/>
    </font>
    <font>
      <sz val="10.5"/>
      <name val="ＭＳ 明朝"/>
      <family val="1"/>
    </font>
    <font>
      <sz val="11"/>
      <name val="ＭＳ 明朝"/>
      <family val="1"/>
    </font>
    <font>
      <sz val="14"/>
      <name val="ＭＳ 明朝"/>
      <family val="1"/>
      <charset val="128"/>
    </font>
    <font>
      <sz val="6"/>
      <name val="ＭＳ Ｐゴシック"/>
      <family val="3"/>
      <charset val="128"/>
    </font>
    <font>
      <sz val="10"/>
      <name val="ＭＳ Ｐゴシック"/>
      <family val="3"/>
      <charset val="128"/>
    </font>
    <font>
      <sz val="8"/>
      <name val="ＭＳ 明朝"/>
      <family val="1"/>
    </font>
    <font>
      <sz val="10"/>
      <name val="ＭＳ 明朝"/>
      <family val="1"/>
    </font>
    <font>
      <sz val="18"/>
      <name val="游ゴシック"/>
      <family val="3"/>
      <charset val="128"/>
      <scheme val="minor"/>
    </font>
    <font>
      <sz val="12"/>
      <color theme="1"/>
      <name val="游ゴシック"/>
      <family val="3"/>
      <charset val="128"/>
      <scheme val="minor"/>
    </font>
    <font>
      <b/>
      <sz val="18"/>
      <color rgb="FFFF0000"/>
      <name val="游ゴシック"/>
      <family val="3"/>
      <charset val="128"/>
      <scheme val="minor"/>
    </font>
    <font>
      <sz val="12"/>
      <name val="游ゴシック"/>
      <family val="3"/>
      <charset val="128"/>
      <scheme val="minor"/>
    </font>
    <font>
      <sz val="16"/>
      <name val="游ゴシック"/>
      <family val="3"/>
      <charset val="128"/>
      <scheme val="minor"/>
    </font>
    <font>
      <b/>
      <u/>
      <sz val="18"/>
      <color indexed="10"/>
      <name val="ＭＳ Ｐゴシック"/>
      <family val="3"/>
      <charset val="128"/>
    </font>
    <font>
      <sz val="16"/>
      <color rgb="FFFF0000"/>
      <name val="游ゴシック"/>
      <family val="3"/>
      <charset val="128"/>
      <scheme val="minor"/>
    </font>
    <font>
      <sz val="14"/>
      <name val="游ゴシック"/>
      <family val="3"/>
      <charset val="128"/>
      <scheme val="minor"/>
    </font>
    <font>
      <sz val="20"/>
      <name val="游ゴシック"/>
      <family val="3"/>
      <charset val="128"/>
      <scheme val="minor"/>
    </font>
    <font>
      <sz val="28"/>
      <name val="游ゴシック"/>
      <family val="3"/>
      <charset val="128"/>
      <scheme val="minor"/>
    </font>
    <font>
      <sz val="12"/>
      <color theme="1"/>
      <name val="ＭＳ 明朝"/>
      <family val="1"/>
      <charset val="128"/>
    </font>
    <font>
      <sz val="16"/>
      <color theme="1"/>
      <name val="ＭＳ 明朝"/>
      <family val="1"/>
      <charset val="128"/>
    </font>
    <font>
      <sz val="11"/>
      <color theme="1"/>
      <name val="ＭＳ 明朝"/>
      <family val="1"/>
      <charset val="128"/>
    </font>
    <font>
      <u/>
      <sz val="12"/>
      <color theme="1"/>
      <name val="ＭＳ 明朝"/>
      <family val="1"/>
      <charset val="128"/>
    </font>
    <font>
      <sz val="12"/>
      <color theme="1"/>
      <name val="Century"/>
      <family val="1"/>
    </font>
    <font>
      <sz val="9"/>
      <color theme="1"/>
      <name val="游ゴシック"/>
      <family val="3"/>
      <charset val="128"/>
      <scheme val="minor"/>
    </font>
    <font>
      <sz val="11"/>
      <name val="ＭＳ Ｐゴシック"/>
      <family val="3"/>
      <charset val="128"/>
    </font>
    <font>
      <sz val="10"/>
      <color rgb="FF000000"/>
      <name val="ＭＳ Ｐ明朝"/>
      <family val="1"/>
      <charset val="128"/>
    </font>
    <font>
      <sz val="10"/>
      <color indexed="10"/>
      <name val="ＭＳ 明朝"/>
      <family val="1"/>
      <charset val="128"/>
    </font>
    <font>
      <b/>
      <sz val="14"/>
      <name val="ＭＳ 明朝"/>
      <family val="1"/>
      <charset val="128"/>
    </font>
    <font>
      <b/>
      <sz val="10"/>
      <name val="ＭＳ 明朝"/>
      <family val="1"/>
      <charset val="128"/>
    </font>
    <font>
      <sz val="11"/>
      <color rgb="FFFF0000"/>
      <name val="ＭＳ 明朝"/>
      <family val="1"/>
      <charset val="128"/>
    </font>
    <font>
      <sz val="11"/>
      <color indexed="12"/>
      <name val="ＭＳ 明朝"/>
      <family val="1"/>
      <charset val="128"/>
    </font>
    <font>
      <sz val="10"/>
      <color theme="1"/>
      <name val="ＭＳ 明朝"/>
      <family val="1"/>
      <charset val="128"/>
    </font>
    <font>
      <sz val="10"/>
      <color rgb="FFFF0000"/>
      <name val="ＭＳ 明朝"/>
      <family val="1"/>
      <charset val="128"/>
    </font>
    <font>
      <sz val="8"/>
      <color theme="1"/>
      <name val="ＭＳ 明朝"/>
      <family val="1"/>
      <charset val="128"/>
    </font>
    <font>
      <sz val="11"/>
      <color rgb="FF000000"/>
      <name val="ＭＳ Ｐゴシック"/>
      <family val="3"/>
      <charset val="128"/>
    </font>
    <font>
      <sz val="6"/>
      <name val="ＭＳ 明朝"/>
      <family val="1"/>
      <charset val="128"/>
    </font>
    <font>
      <sz val="11"/>
      <color theme="4" tint="-0.249977111117893"/>
      <name val="游ゴシック"/>
      <family val="3"/>
      <charset val="128"/>
      <scheme val="minor"/>
    </font>
    <font>
      <sz val="11"/>
      <color theme="9" tint="-0.249977111117893"/>
      <name val="游ゴシック"/>
      <family val="3"/>
      <charset val="128"/>
      <scheme val="minor"/>
    </font>
    <font>
      <sz val="11"/>
      <color theme="5" tint="-0.249977111117893"/>
      <name val="游ゴシック"/>
      <family val="3"/>
      <charset val="128"/>
      <scheme val="minor"/>
    </font>
    <font>
      <sz val="11"/>
      <color rgb="FF7030A0"/>
      <name val="游ゴシック"/>
      <family val="3"/>
      <charset val="128"/>
      <scheme val="minor"/>
    </font>
    <font>
      <b/>
      <sz val="14"/>
      <color rgb="FFFF0000"/>
      <name val="游ゴシック"/>
      <family val="3"/>
      <charset val="128"/>
      <scheme val="minor"/>
    </font>
    <font>
      <sz val="8"/>
      <color rgb="FFFF0000"/>
      <name val="游ゴシック"/>
      <family val="2"/>
      <charset val="128"/>
      <scheme val="minor"/>
    </font>
    <font>
      <sz val="8"/>
      <color rgb="FFFF0000"/>
      <name val="游ゴシック"/>
      <family val="3"/>
      <charset val="128"/>
      <scheme val="minor"/>
    </font>
    <font>
      <sz val="14"/>
      <color rgb="FF000000"/>
      <name val="ＭＳ 明朝"/>
      <family val="1"/>
      <charset val="128"/>
    </font>
    <font>
      <sz val="14"/>
      <color theme="1"/>
      <name val="游ゴシック"/>
      <family val="2"/>
      <charset val="128"/>
      <scheme val="minor"/>
    </font>
    <font>
      <sz val="11"/>
      <color rgb="FF000000"/>
      <name val="ＭＳ Ｐ明朝"/>
      <family val="1"/>
      <charset val="128"/>
    </font>
    <font>
      <sz val="16"/>
      <color rgb="FF000000"/>
      <name val="ＭＳ Ｐ明朝"/>
      <family val="1"/>
      <charset val="128"/>
    </font>
    <font>
      <sz val="10.5"/>
      <color rgb="FF000000"/>
      <name val="ＭＳ Ｐ明朝"/>
      <family val="1"/>
      <charset val="128"/>
    </font>
    <font>
      <b/>
      <sz val="12"/>
      <color rgb="FF000000"/>
      <name val="ＭＳ Ｐ明朝"/>
      <family val="1"/>
      <charset val="128"/>
    </font>
    <font>
      <vertAlign val="superscript"/>
      <sz val="10"/>
      <color rgb="FF000000"/>
      <name val="ＭＳ Ｐ明朝"/>
      <family val="1"/>
      <charset val="128"/>
    </font>
    <font>
      <sz val="6"/>
      <color theme="0" tint="-0.499984740745262"/>
      <name val="ＭＳ Ｐ明朝"/>
      <family val="1"/>
      <charset val="128"/>
    </font>
    <font>
      <sz val="9"/>
      <color rgb="FF000000"/>
      <name val="ＭＳ Ｐ明朝"/>
      <family val="1"/>
      <charset val="128"/>
    </font>
    <font>
      <i/>
      <sz val="9"/>
      <color rgb="FF000000"/>
      <name val="ＭＳ Ｐ明朝"/>
      <family val="1"/>
      <charset val="128"/>
    </font>
    <font>
      <sz val="8"/>
      <color rgb="FF000000"/>
      <name val="ＭＳ Ｐ明朝"/>
      <family val="1"/>
      <charset val="128"/>
    </font>
    <font>
      <sz val="9"/>
      <color theme="1"/>
      <name val="ＭＳ Ｐ明朝"/>
      <family val="1"/>
      <charset val="128"/>
    </font>
    <font>
      <sz val="8"/>
      <color rgb="FFFF0000"/>
      <name val="ＭＳ Ｐ明朝"/>
      <family val="1"/>
      <charset val="128"/>
    </font>
    <font>
      <sz val="12"/>
      <color rgb="FFFF0000"/>
      <name val="ＭＳ Ｐ明朝"/>
      <family val="1"/>
      <charset val="128"/>
    </font>
    <font>
      <sz val="11"/>
      <color theme="1"/>
      <name val="ＭＳ Ｐ明朝"/>
      <family val="1"/>
      <charset val="128"/>
    </font>
    <font>
      <b/>
      <sz val="11"/>
      <color rgb="FFFF0000"/>
      <name val="游ゴシック"/>
      <family val="3"/>
      <charset val="128"/>
      <scheme val="minor"/>
    </font>
    <font>
      <b/>
      <sz val="11"/>
      <name val="游ゴシック"/>
      <family val="3"/>
      <charset val="128"/>
      <scheme val="minor"/>
    </font>
    <font>
      <sz val="11"/>
      <color theme="1" tint="0.499984740745262"/>
      <name val="游ゴシック"/>
      <family val="3"/>
      <charset val="128"/>
      <scheme val="minor"/>
    </font>
    <font>
      <sz val="12"/>
      <color rgb="FF000000"/>
      <name val="ＭＳ Ｐ明朝"/>
      <family val="1"/>
      <charset val="128"/>
    </font>
    <font>
      <sz val="10"/>
      <name val="游ゴシック"/>
      <family val="2"/>
      <charset val="128"/>
      <scheme val="minor"/>
    </font>
    <font>
      <b/>
      <sz val="14"/>
      <color theme="1"/>
      <name val="游ゴシック"/>
      <family val="3"/>
      <charset val="128"/>
      <scheme val="minor"/>
    </font>
    <font>
      <b/>
      <sz val="10"/>
      <color rgb="FF000000"/>
      <name val="ＭＳ Ｐ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s>
  <borders count="10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dashDot">
        <color auto="1"/>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diagonal/>
    </border>
    <border>
      <left style="thin">
        <color indexed="64"/>
      </left>
      <right style="thin">
        <color indexed="64"/>
      </right>
      <top style="medium">
        <color indexed="64"/>
      </top>
      <bottom/>
      <diagonal/>
    </border>
    <border>
      <left/>
      <right style="medium">
        <color indexed="64"/>
      </right>
      <top/>
      <bottom/>
      <diagonal/>
    </border>
    <border>
      <left/>
      <right/>
      <top/>
      <bottom style="hair">
        <color auto="1"/>
      </bottom>
      <diagonal/>
    </border>
    <border>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medium">
        <color theme="3" tint="-0.249977111117893"/>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
      <left style="medium">
        <color indexed="64"/>
      </left>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9">
    <xf numFmtId="0" fontId="0" fillId="0" borderId="0">
      <alignment vertical="center"/>
    </xf>
    <xf numFmtId="38" fontId="5" fillId="0" borderId="0" applyFont="0" applyFill="0" applyBorder="0" applyAlignment="0" applyProtection="0">
      <alignment vertical="center"/>
    </xf>
    <xf numFmtId="0" fontId="9" fillId="0" borderId="0"/>
    <xf numFmtId="0" fontId="4"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9" fontId="5" fillId="0" borderId="0" applyFont="0" applyFill="0" applyBorder="0" applyAlignment="0" applyProtection="0">
      <alignment vertical="center"/>
    </xf>
    <xf numFmtId="0" fontId="50" fillId="0" borderId="0">
      <alignment vertical="center"/>
    </xf>
    <xf numFmtId="38" fontId="50" fillId="0" borderId="0" applyFont="0" applyFill="0" applyBorder="0" applyAlignment="0" applyProtection="0">
      <alignment vertical="center"/>
    </xf>
  </cellStyleXfs>
  <cellXfs count="802">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quotePrefix="1">
      <alignment vertical="center"/>
    </xf>
    <xf numFmtId="49" fontId="0" fillId="0" borderId="0" xfId="0" applyNumberFormat="1" applyAlignment="1">
      <alignment horizontal="left" vertical="center"/>
    </xf>
    <xf numFmtId="0" fontId="0" fillId="0" borderId="0" xfId="0" applyAlignment="1">
      <alignment horizontal="center" vertical="center"/>
    </xf>
    <xf numFmtId="0" fontId="6" fillId="0" borderId="0" xfId="0" applyFont="1">
      <alignment vertical="center"/>
    </xf>
    <xf numFmtId="0" fontId="0" fillId="0" borderId="0" xfId="0" applyAlignment="1">
      <alignment horizontal="left" vertical="center"/>
    </xf>
    <xf numFmtId="0" fontId="2" fillId="0" borderId="0" xfId="0" quotePrefix="1" applyFont="1" applyAlignment="1">
      <alignment horizontal="left" vertical="center" wrapText="1"/>
    </xf>
    <xf numFmtId="0" fontId="0" fillId="0" borderId="0" xfId="0" applyAlignment="1">
      <alignment horizontal="left" vertical="center" wrapText="1"/>
    </xf>
    <xf numFmtId="0" fontId="7"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2" fillId="0" borderId="0" xfId="0" applyFont="1" applyAlignment="1">
      <alignment vertical="center" shrinkToFit="1"/>
    </xf>
    <xf numFmtId="0" fontId="0" fillId="0" borderId="0" xfId="0" applyAlignment="1">
      <alignment horizontal="left" vertical="center" shrinkToFit="1"/>
    </xf>
    <xf numFmtId="0" fontId="0" fillId="0" borderId="0" xfId="0" applyBorder="1" applyAlignment="1">
      <alignment horizontal="left" vertical="center" shrinkToFit="1"/>
    </xf>
    <xf numFmtId="0" fontId="0" fillId="0" borderId="0" xfId="0" applyBorder="1" applyAlignment="1">
      <alignment horizontal="center" vertical="center"/>
    </xf>
    <xf numFmtId="0" fontId="8" fillId="0" borderId="0" xfId="0" applyFont="1" applyAlignment="1">
      <alignment horizontal="center" vertical="center"/>
    </xf>
    <xf numFmtId="0" fontId="0" fillId="0" borderId="0" xfId="0" applyBorder="1">
      <alignment vertical="center"/>
    </xf>
    <xf numFmtId="0" fontId="8" fillId="0" borderId="0" xfId="0" applyFont="1" applyAlignment="1">
      <alignment horizontal="left" vertical="center"/>
    </xf>
    <xf numFmtId="0" fontId="0" fillId="0" borderId="0" xfId="0" applyAlignment="1">
      <alignment horizontal="center" vertical="center" shrinkToFit="1"/>
    </xf>
    <xf numFmtId="0" fontId="2" fillId="0" borderId="0" xfId="0" applyFont="1" applyAlignment="1">
      <alignment horizontal="left" vertical="center" wrapText="1" shrinkToFit="1"/>
    </xf>
    <xf numFmtId="0" fontId="2" fillId="0" borderId="0" xfId="0" applyFont="1" applyAlignment="1">
      <alignment vertical="center" wrapText="1" shrinkToFit="1"/>
    </xf>
    <xf numFmtId="0" fontId="3" fillId="0" borderId="0" xfId="0" applyFont="1" applyAlignment="1">
      <alignment vertical="center" wrapText="1" shrinkToFit="1"/>
    </xf>
    <xf numFmtId="0" fontId="0" fillId="0" borderId="0" xfId="0" applyAlignment="1">
      <alignment horizontal="center" vertical="center"/>
    </xf>
    <xf numFmtId="0" fontId="0" fillId="2" borderId="0" xfId="0" applyFill="1" applyAlignment="1">
      <alignment horizontal="center" vertical="center"/>
    </xf>
    <xf numFmtId="0" fontId="0" fillId="0" borderId="0" xfId="0" applyAlignment="1">
      <alignment vertical="center" shrinkToFit="1"/>
    </xf>
    <xf numFmtId="0" fontId="0" fillId="0" borderId="0" xfId="0" applyAlignment="1">
      <alignment vertical="center" wrapText="1" shrinkToFit="1"/>
    </xf>
    <xf numFmtId="0" fontId="0" fillId="0" borderId="0" xfId="0" applyNumberFormat="1">
      <alignment vertical="center"/>
    </xf>
    <xf numFmtId="177" fontId="0" fillId="0" borderId="0" xfId="0" applyNumberFormat="1">
      <alignment vertical="center"/>
    </xf>
    <xf numFmtId="0" fontId="13" fillId="0" borderId="0" xfId="0" applyFont="1">
      <alignment vertical="center"/>
    </xf>
    <xf numFmtId="14" fontId="0" fillId="0" borderId="0" xfId="0" applyNumberFormat="1">
      <alignment vertical="center"/>
    </xf>
    <xf numFmtId="0" fontId="2" fillId="0" borderId="0" xfId="0" applyFont="1">
      <alignment vertical="center"/>
    </xf>
    <xf numFmtId="0" fontId="8" fillId="0" borderId="0" xfId="0" applyFont="1">
      <alignment vertical="center"/>
    </xf>
    <xf numFmtId="0" fontId="14" fillId="0" borderId="0" xfId="0" applyFont="1">
      <alignment vertical="center"/>
    </xf>
    <xf numFmtId="0" fontId="15" fillId="0" borderId="0" xfId="0" applyFont="1" applyProtection="1">
      <alignment vertical="center"/>
      <protection locked="0"/>
    </xf>
    <xf numFmtId="0" fontId="15" fillId="0" borderId="0" xfId="0" applyFont="1" applyBorder="1" applyProtection="1">
      <alignment vertical="center"/>
      <protection locked="0"/>
    </xf>
    <xf numFmtId="0" fontId="15" fillId="0" borderId="0" xfId="0" applyFont="1" applyFill="1" applyProtection="1">
      <alignment vertical="center"/>
      <protection locked="0"/>
    </xf>
    <xf numFmtId="0" fontId="15" fillId="0" borderId="0" xfId="0" applyFont="1" applyProtection="1">
      <alignment vertical="center"/>
    </xf>
    <xf numFmtId="0" fontId="15" fillId="0" borderId="0" xfId="0" applyFont="1" applyFill="1" applyProtection="1">
      <alignment vertical="center"/>
    </xf>
    <xf numFmtId="0" fontId="15" fillId="0" borderId="0" xfId="0" applyFont="1" applyFill="1" applyAlignment="1" applyProtection="1">
      <alignment horizontal="right"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15" fillId="0" borderId="0" xfId="0" applyFont="1" applyAlignment="1" applyProtection="1">
      <alignment vertical="center"/>
    </xf>
    <xf numFmtId="0" fontId="18" fillId="0" borderId="0" xfId="0" applyFont="1" applyFill="1" applyAlignment="1" applyProtection="1">
      <alignment horizontal="right" vertical="center"/>
    </xf>
    <xf numFmtId="0" fontId="15" fillId="0" borderId="0" xfId="0" applyFont="1" applyAlignment="1" applyProtection="1">
      <alignment horizontal="left" vertical="center"/>
    </xf>
    <xf numFmtId="0" fontId="15" fillId="0" borderId="0" xfId="0" applyFont="1" applyAlignment="1" applyProtection="1"/>
    <xf numFmtId="0" fontId="16" fillId="0" borderId="0" xfId="0" applyFont="1" applyAlignment="1" applyProtection="1">
      <alignment horizontal="right" vertical="top"/>
    </xf>
    <xf numFmtId="0" fontId="15" fillId="0" borderId="13" xfId="0" applyFont="1" applyBorder="1" applyProtection="1">
      <alignment vertical="center"/>
    </xf>
    <xf numFmtId="0" fontId="15" fillId="0" borderId="20" xfId="0" applyFont="1" applyBorder="1" applyAlignment="1" applyProtection="1">
      <alignment horizontal="center" vertical="center"/>
    </xf>
    <xf numFmtId="0" fontId="15" fillId="0" borderId="15" xfId="0" applyFont="1" applyBorder="1" applyAlignment="1" applyProtection="1">
      <alignment vertical="center"/>
    </xf>
    <xf numFmtId="0" fontId="16" fillId="0" borderId="0" xfId="0" applyFont="1" applyProtection="1">
      <alignment vertical="center"/>
    </xf>
    <xf numFmtId="0" fontId="19" fillId="0" borderId="0" xfId="2" applyFont="1" applyFill="1" applyBorder="1" applyAlignment="1" applyProtection="1">
      <alignment vertical="top" wrapText="1"/>
    </xf>
    <xf numFmtId="0" fontId="21" fillId="0" borderId="0" xfId="2" applyFont="1" applyFill="1" applyBorder="1" applyAlignment="1" applyProtection="1">
      <alignment horizontal="left" vertical="top"/>
      <protection locked="0"/>
    </xf>
    <xf numFmtId="0" fontId="21" fillId="0" borderId="0" xfId="2" applyFont="1" applyFill="1" applyBorder="1" applyAlignment="1" applyProtection="1">
      <alignment horizontal="left" vertical="center"/>
      <protection locked="0"/>
    </xf>
    <xf numFmtId="0" fontId="21" fillId="0" borderId="36" xfId="2" applyFont="1" applyFill="1" applyBorder="1" applyAlignment="1" applyProtection="1">
      <alignment horizontal="left" vertical="center" wrapText="1" indent="4"/>
    </xf>
    <xf numFmtId="0" fontId="17" fillId="0" borderId="30" xfId="2" applyFont="1" applyFill="1" applyBorder="1" applyAlignment="1" applyProtection="1">
      <alignment horizontal="center" vertical="center" wrapText="1"/>
    </xf>
    <xf numFmtId="0" fontId="17" fillId="0" borderId="35" xfId="2" applyFont="1" applyFill="1" applyBorder="1" applyAlignment="1" applyProtection="1">
      <alignment horizontal="left" vertical="top" wrapText="1"/>
    </xf>
    <xf numFmtId="0" fontId="28" fillId="0" borderId="31" xfId="2" applyFont="1" applyFill="1" applyBorder="1" applyAlignment="1" applyProtection="1">
      <alignment horizontal="right" vertical="center" wrapText="1"/>
    </xf>
    <xf numFmtId="0" fontId="16" fillId="0" borderId="33" xfId="2" applyFont="1" applyFill="1" applyBorder="1" applyAlignment="1" applyProtection="1">
      <alignment horizontal="left" vertical="top" wrapText="1" indent="1"/>
    </xf>
    <xf numFmtId="0" fontId="19" fillId="0" borderId="36" xfId="2" applyFont="1" applyFill="1" applyBorder="1" applyAlignment="1" applyProtection="1">
      <alignment horizontal="center" vertical="center" wrapText="1"/>
    </xf>
    <xf numFmtId="0" fontId="15" fillId="0" borderId="0" xfId="0" applyFont="1">
      <alignment vertical="center"/>
    </xf>
    <xf numFmtId="0" fontId="4" fillId="0" borderId="0" xfId="3"/>
    <xf numFmtId="0" fontId="34" fillId="0" borderId="0" xfId="3" applyFont="1" applyAlignment="1" applyProtection="1">
      <alignment vertical="center"/>
    </xf>
    <xf numFmtId="0" fontId="4" fillId="0" borderId="0" xfId="3" applyProtection="1"/>
    <xf numFmtId="0" fontId="4" fillId="0" borderId="0" xfId="3" applyAlignment="1" applyProtection="1">
      <alignment horizontal="right" vertical="center"/>
    </xf>
    <xf numFmtId="0" fontId="4" fillId="0" borderId="0" xfId="3" applyAlignment="1" applyProtection="1">
      <alignment vertical="center"/>
    </xf>
    <xf numFmtId="0" fontId="36" fillId="0" borderId="0" xfId="3" applyFont="1" applyAlignment="1" applyProtection="1">
      <alignment vertical="center"/>
    </xf>
    <xf numFmtId="0" fontId="35" fillId="0" borderId="0" xfId="3" applyFont="1" applyFill="1" applyAlignment="1" applyProtection="1">
      <alignment vertical="center"/>
    </xf>
    <xf numFmtId="0" fontId="4" fillId="0" borderId="13" xfId="3" applyBorder="1" applyAlignment="1" applyProtection="1">
      <alignment horizontal="center" vertical="center"/>
    </xf>
    <xf numFmtId="0" fontId="4" fillId="0" borderId="16" xfId="3" applyBorder="1" applyAlignment="1" applyProtection="1">
      <alignment vertical="center"/>
    </xf>
    <xf numFmtId="0" fontId="4" fillId="0" borderId="0" xfId="3" applyFill="1" applyBorder="1" applyAlignment="1">
      <alignment horizontal="left" vertical="center"/>
    </xf>
    <xf numFmtId="0" fontId="37" fillId="0" borderId="0" xfId="3" applyFont="1" applyAlignment="1">
      <alignment vertical="center"/>
    </xf>
    <xf numFmtId="0" fontId="34" fillId="0" borderId="0" xfId="3" applyFont="1" applyAlignment="1">
      <alignment vertical="center"/>
    </xf>
    <xf numFmtId="0" fontId="11" fillId="0" borderId="0" xfId="3" applyFont="1" applyAlignment="1"/>
    <xf numFmtId="0" fontId="38" fillId="0" borderId="0" xfId="3" applyFont="1" applyAlignment="1">
      <alignment vertical="center"/>
    </xf>
    <xf numFmtId="0" fontId="37" fillId="0" borderId="0" xfId="3" applyFont="1" applyAlignment="1"/>
    <xf numFmtId="0" fontId="36" fillId="0" borderId="0" xfId="3" applyFont="1" applyAlignment="1">
      <alignment vertical="center"/>
    </xf>
    <xf numFmtId="0" fontId="37" fillId="0" borderId="0" xfId="3" applyFont="1" applyBorder="1" applyAlignment="1"/>
    <xf numFmtId="38" fontId="38" fillId="0" borderId="0" xfId="4" applyFont="1" applyBorder="1" applyAlignment="1">
      <alignment vertical="center"/>
    </xf>
    <xf numFmtId="38" fontId="38" fillId="0" borderId="0" xfId="4" applyFont="1" applyBorder="1" applyAlignment="1" applyProtection="1">
      <alignment vertical="center"/>
      <protection locked="0"/>
    </xf>
    <xf numFmtId="38" fontId="40" fillId="0" borderId="0" xfId="4" applyFont="1" applyBorder="1" applyAlignment="1" applyProtection="1">
      <alignment vertical="center"/>
      <protection locked="0"/>
    </xf>
    <xf numFmtId="38" fontId="38" fillId="0" borderId="28" xfId="4" applyFont="1" applyBorder="1" applyAlignment="1">
      <alignment vertical="center"/>
    </xf>
    <xf numFmtId="38" fontId="38" fillId="0" borderId="28" xfId="4" applyFont="1" applyBorder="1" applyAlignment="1">
      <alignment horizontal="right" vertical="center"/>
    </xf>
    <xf numFmtId="38" fontId="38" fillId="0" borderId="28" xfId="4" applyFont="1" applyFill="1" applyBorder="1" applyAlignment="1">
      <alignment vertical="center"/>
    </xf>
    <xf numFmtId="38" fontId="38" fillId="0" borderId="28" xfId="4" applyFont="1" applyBorder="1" applyAlignment="1" applyProtection="1">
      <alignment vertical="center"/>
      <protection locked="0"/>
    </xf>
    <xf numFmtId="0" fontId="41" fillId="0" borderId="0" xfId="3" applyFont="1" applyBorder="1" applyAlignment="1">
      <alignment vertical="center"/>
    </xf>
    <xf numFmtId="0" fontId="37" fillId="0" borderId="28" xfId="3" applyFont="1" applyBorder="1" applyAlignment="1">
      <alignment vertical="center"/>
    </xf>
    <xf numFmtId="0" fontId="37" fillId="0" borderId="14" xfId="3" applyFont="1" applyBorder="1" applyAlignment="1">
      <alignment vertical="center"/>
    </xf>
    <xf numFmtId="0" fontId="37" fillId="0" borderId="0" xfId="3" applyFont="1" applyFill="1" applyAlignment="1"/>
    <xf numFmtId="0" fontId="37" fillId="0" borderId="0" xfId="3" applyFont="1" applyFill="1" applyBorder="1" applyAlignment="1"/>
    <xf numFmtId="182" fontId="42" fillId="0" borderId="23" xfId="3" applyNumberFormat="1" applyFont="1" applyFill="1" applyBorder="1" applyAlignment="1">
      <alignment vertical="center"/>
    </xf>
    <xf numFmtId="182" fontId="42" fillId="0" borderId="0" xfId="3" applyNumberFormat="1" applyFont="1" applyFill="1" applyBorder="1" applyAlignment="1">
      <alignment vertical="center"/>
    </xf>
    <xf numFmtId="182" fontId="42" fillId="0" borderId="28" xfId="3" applyNumberFormat="1" applyFont="1" applyFill="1" applyBorder="1" applyAlignment="1">
      <alignment vertical="center"/>
    </xf>
    <xf numFmtId="0" fontId="37" fillId="0" borderId="23" xfId="3" applyFont="1" applyFill="1" applyBorder="1" applyAlignment="1">
      <alignment vertical="center"/>
    </xf>
    <xf numFmtId="183" fontId="37" fillId="0" borderId="0" xfId="3" applyNumberFormat="1" applyFont="1" applyFill="1" applyBorder="1" applyAlignment="1">
      <alignment vertical="center"/>
    </xf>
    <xf numFmtId="0" fontId="37" fillId="0" borderId="0" xfId="3" applyFont="1" applyFill="1" applyBorder="1" applyAlignment="1">
      <alignment vertical="center"/>
    </xf>
    <xf numFmtId="0" fontId="2" fillId="0" borderId="0" xfId="0" applyFont="1" applyAlignment="1">
      <alignment vertical="center"/>
    </xf>
    <xf numFmtId="0" fontId="3" fillId="0" borderId="0" xfId="0" applyFont="1">
      <alignment vertical="center"/>
    </xf>
    <xf numFmtId="0" fontId="2" fillId="0" borderId="0" xfId="0" quotePrefix="1" applyFont="1" applyBorder="1" applyAlignment="1">
      <alignment vertical="center"/>
    </xf>
    <xf numFmtId="0" fontId="3" fillId="0" borderId="0" xfId="0" applyFont="1" applyBorder="1" applyAlignment="1">
      <alignment vertical="center"/>
    </xf>
    <xf numFmtId="0" fontId="2" fillId="0" borderId="0" xfId="0" applyFont="1" applyFill="1" applyBorder="1" applyAlignment="1">
      <alignment vertical="center" shrinkToFit="1"/>
    </xf>
    <xf numFmtId="0" fontId="3" fillId="0" borderId="0" xfId="0" applyFont="1" applyFill="1" applyBorder="1">
      <alignment vertical="center"/>
    </xf>
    <xf numFmtId="0" fontId="2" fillId="0" borderId="0" xfId="0" applyFont="1" applyAlignment="1">
      <alignment horizontal="left" vertical="center" shrinkToFit="1"/>
    </xf>
    <xf numFmtId="14" fontId="0" fillId="0" borderId="0" xfId="0" applyNumberFormat="1" applyBorder="1">
      <alignment vertical="center"/>
    </xf>
    <xf numFmtId="0" fontId="0" fillId="0" borderId="0" xfId="0" applyBorder="1" applyAlignment="1">
      <alignment horizontal="left" vertical="center"/>
    </xf>
    <xf numFmtId="0" fontId="0" fillId="0" borderId="47" xfId="0" applyBorder="1">
      <alignment vertical="center"/>
    </xf>
    <xf numFmtId="0" fontId="0" fillId="0" borderId="0" xfId="0" applyBorder="1" applyAlignment="1">
      <alignment horizontal="left" vertical="center" shrinkToFit="1"/>
    </xf>
    <xf numFmtId="0" fontId="0" fillId="0" borderId="0" xfId="0" applyAlignment="1">
      <alignment horizontal="left" vertical="center" shrinkToFit="1"/>
    </xf>
    <xf numFmtId="0" fontId="15" fillId="0" borderId="0" xfId="0" quotePrefix="1" applyFont="1" applyFill="1" applyAlignment="1" applyProtection="1">
      <alignment horizontal="right" vertical="center"/>
    </xf>
    <xf numFmtId="0" fontId="18" fillId="0" borderId="0" xfId="0" applyFont="1" applyFill="1" applyProtection="1">
      <alignment vertical="center"/>
    </xf>
    <xf numFmtId="0" fontId="11" fillId="0" borderId="0" xfId="0" quotePrefix="1" applyFont="1" applyFill="1" applyAlignment="1">
      <alignment horizontal="left" vertical="center"/>
    </xf>
    <xf numFmtId="0" fontId="11" fillId="0" borderId="0" xfId="0" applyFont="1" applyFill="1">
      <alignment vertical="center"/>
    </xf>
    <xf numFmtId="0" fontId="12" fillId="0" borderId="0" xfId="0" quotePrefix="1" applyFont="1" applyFill="1" applyAlignment="1">
      <alignment vertical="center" wrapText="1"/>
    </xf>
    <xf numFmtId="0" fontId="0" fillId="0" borderId="1"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180" fontId="0" fillId="0" borderId="1" xfId="0" applyNumberFormat="1" applyBorder="1" applyAlignment="1" applyProtection="1">
      <alignment horizontal="center" vertical="center"/>
      <protection locked="0"/>
    </xf>
    <xf numFmtId="0" fontId="0" fillId="0" borderId="1" xfId="0" applyBorder="1" applyProtection="1">
      <alignment vertical="center"/>
      <protection locked="0"/>
    </xf>
    <xf numFmtId="49" fontId="0" fillId="0" borderId="4" xfId="0" applyNumberFormat="1" applyBorder="1" applyProtection="1">
      <alignment vertical="center"/>
      <protection locked="0"/>
    </xf>
    <xf numFmtId="0" fontId="0" fillId="0" borderId="1" xfId="0" applyBorder="1" applyAlignment="1" applyProtection="1">
      <alignment vertical="center" shrinkToFit="1"/>
      <protection locked="0"/>
    </xf>
    <xf numFmtId="0" fontId="0" fillId="0" borderId="1" xfId="0" applyBorder="1" applyAlignment="1" applyProtection="1">
      <alignment vertical="center"/>
      <protection locked="0"/>
    </xf>
    <xf numFmtId="0" fontId="0" fillId="2" borderId="7" xfId="0" applyFill="1" applyBorder="1" applyAlignment="1" applyProtection="1">
      <alignment vertical="center"/>
    </xf>
    <xf numFmtId="0" fontId="0" fillId="0" borderId="0" xfId="0" applyAlignment="1">
      <alignment horizontal="center" vertical="center" shrinkToFit="1"/>
    </xf>
    <xf numFmtId="176" fontId="0" fillId="0" borderId="0" xfId="6" applyNumberFormat="1" applyFont="1" applyFill="1" applyBorder="1" applyAlignment="1">
      <alignment horizontal="center" vertical="center"/>
    </xf>
    <xf numFmtId="189" fontId="17" fillId="0" borderId="0" xfId="0" applyNumberFormat="1" applyFont="1" applyFill="1" applyAlignment="1" applyProtection="1">
      <alignment horizontal="center" vertical="center"/>
      <protection locked="0"/>
    </xf>
    <xf numFmtId="189" fontId="15" fillId="0" borderId="23" xfId="0" applyNumberFormat="1" applyFont="1" applyBorder="1" applyAlignment="1" applyProtection="1">
      <alignment vertical="center"/>
      <protection locked="0"/>
    </xf>
    <xf numFmtId="189" fontId="15" fillId="0" borderId="23" xfId="0" applyNumberFormat="1" applyFont="1" applyBorder="1" applyProtection="1">
      <alignment vertical="center"/>
      <protection locked="0"/>
    </xf>
    <xf numFmtId="0" fontId="15" fillId="0" borderId="0" xfId="0" applyFont="1" applyAlignment="1" applyProtection="1">
      <alignment horizontal="center" vertical="center" shrinkToFit="1"/>
    </xf>
    <xf numFmtId="0" fontId="15" fillId="0" borderId="13" xfId="0" applyFont="1" applyBorder="1" applyAlignment="1" applyProtection="1">
      <alignment horizontal="center" vertical="center"/>
      <protection locked="0"/>
    </xf>
    <xf numFmtId="0" fontId="0" fillId="0" borderId="0" xfId="0" applyAlignment="1">
      <alignment horizontal="left" vertical="center"/>
    </xf>
    <xf numFmtId="0" fontId="16" fillId="0" borderId="0" xfId="0" applyFont="1" applyAlignment="1" applyProtection="1">
      <alignment horizontal="right" vertical="center"/>
    </xf>
    <xf numFmtId="0" fontId="15" fillId="0" borderId="14" xfId="0" applyFont="1" applyBorder="1" applyProtection="1">
      <alignment vertical="center"/>
    </xf>
    <xf numFmtId="49" fontId="17" fillId="0" borderId="0" xfId="0" applyNumberFormat="1" applyFont="1" applyFill="1" applyAlignment="1" applyProtection="1">
      <alignment vertical="center"/>
    </xf>
    <xf numFmtId="0" fontId="15" fillId="0" borderId="0" xfId="0" applyFont="1" applyFill="1" applyAlignment="1" applyProtection="1">
      <alignment horizontal="center" vertical="center"/>
    </xf>
    <xf numFmtId="0" fontId="15" fillId="0" borderId="0" xfId="0" applyFont="1" applyAlignment="1" applyProtection="1">
      <alignment vertical="top"/>
    </xf>
    <xf numFmtId="0" fontId="15" fillId="0" borderId="0" xfId="0" applyFont="1" applyAlignment="1" applyProtection="1">
      <alignment horizontal="center" vertical="center"/>
    </xf>
    <xf numFmtId="0" fontId="15" fillId="0" borderId="18" xfId="0" applyFont="1" applyBorder="1" applyProtection="1">
      <alignment vertical="center"/>
    </xf>
    <xf numFmtId="0" fontId="15" fillId="0" borderId="14" xfId="0" applyFont="1" applyBorder="1" applyAlignment="1" applyProtection="1">
      <alignment vertical="center"/>
    </xf>
    <xf numFmtId="0" fontId="15" fillId="0" borderId="16" xfId="0" applyFont="1" applyBorder="1" applyAlignment="1" applyProtection="1">
      <alignment horizontal="center" vertical="center"/>
    </xf>
    <xf numFmtId="0" fontId="15" fillId="0" borderId="15" xfId="0" applyFont="1" applyBorder="1" applyProtection="1">
      <alignment vertical="center"/>
    </xf>
    <xf numFmtId="0" fontId="15" fillId="0" borderId="22" xfId="0" applyFont="1" applyBorder="1" applyAlignment="1" applyProtection="1">
      <alignment vertical="center"/>
    </xf>
    <xf numFmtId="0" fontId="15" fillId="0" borderId="23" xfId="0" applyNumberFormat="1" applyFont="1" applyBorder="1" applyAlignment="1" applyProtection="1">
      <alignment vertical="center"/>
    </xf>
    <xf numFmtId="0" fontId="15" fillId="0" borderId="23" xfId="0" applyFont="1" applyBorder="1" applyProtection="1">
      <alignment vertical="center"/>
    </xf>
    <xf numFmtId="0" fontId="15" fillId="0" borderId="24" xfId="0" applyFont="1" applyBorder="1" applyProtection="1">
      <alignment vertical="center"/>
    </xf>
    <xf numFmtId="0" fontId="17" fillId="0" borderId="27" xfId="0" applyFont="1" applyBorder="1" applyProtection="1">
      <alignment vertical="center"/>
    </xf>
    <xf numFmtId="0" fontId="15" fillId="0" borderId="28" xfId="0" applyFont="1" applyBorder="1" applyProtection="1">
      <alignment vertical="center"/>
    </xf>
    <xf numFmtId="0" fontId="15" fillId="0" borderId="29" xfId="0" applyFont="1" applyBorder="1" applyProtection="1">
      <alignment vertical="center"/>
    </xf>
    <xf numFmtId="0" fontId="21" fillId="0" borderId="0" xfId="2" applyFont="1" applyFill="1" applyBorder="1" applyAlignment="1" applyProtection="1">
      <alignment horizontal="left" vertical="center" wrapText="1"/>
    </xf>
    <xf numFmtId="0" fontId="21" fillId="0" borderId="0" xfId="2" applyFont="1" applyFill="1" applyBorder="1" applyAlignment="1" applyProtection="1">
      <alignment horizontal="left" wrapText="1"/>
    </xf>
    <xf numFmtId="0" fontId="31" fillId="0" borderId="0" xfId="2" applyFont="1" applyFill="1" applyBorder="1" applyAlignment="1" applyProtection="1">
      <alignment horizontal="left" vertical="top" wrapText="1"/>
    </xf>
    <xf numFmtId="0" fontId="21" fillId="0" borderId="0" xfId="2" applyFont="1" applyFill="1" applyBorder="1" applyAlignment="1" applyProtection="1">
      <alignment horizontal="left" vertical="top" wrapText="1"/>
    </xf>
    <xf numFmtId="0" fontId="19" fillId="0" borderId="31" xfId="2" applyFont="1" applyFill="1" applyBorder="1" applyAlignment="1" applyProtection="1">
      <alignment vertical="center" wrapText="1"/>
    </xf>
    <xf numFmtId="0" fontId="19" fillId="0" borderId="0" xfId="0" applyFont="1" applyProtection="1">
      <alignment vertical="center"/>
    </xf>
    <xf numFmtId="0" fontId="15" fillId="0" borderId="0" xfId="0" applyFont="1" applyAlignment="1" applyProtection="1">
      <alignment horizontal="right" vertical="center"/>
    </xf>
    <xf numFmtId="0" fontId="15" fillId="0" borderId="16" xfId="0" applyFont="1" applyBorder="1" applyAlignment="1" applyProtection="1">
      <alignment vertical="center"/>
    </xf>
    <xf numFmtId="0" fontId="15" fillId="0" borderId="13" xfId="0" applyFont="1" applyBorder="1" applyAlignment="1" applyProtection="1">
      <alignment horizontal="right" vertical="center"/>
    </xf>
    <xf numFmtId="0" fontId="17" fillId="0" borderId="0" xfId="0" applyFont="1" applyProtection="1">
      <alignment vertical="center"/>
    </xf>
    <xf numFmtId="0" fontId="15" fillId="0" borderId="37" xfId="0" applyFont="1" applyBorder="1" applyProtection="1">
      <alignment vertical="center"/>
    </xf>
    <xf numFmtId="0" fontId="15" fillId="0" borderId="16" xfId="0" applyFont="1" applyBorder="1" applyProtection="1">
      <alignment vertical="center"/>
    </xf>
    <xf numFmtId="0" fontId="0" fillId="0" borderId="0" xfId="0" applyBorder="1" applyAlignment="1" applyProtection="1">
      <alignment horizontal="left" vertical="center" shrinkToFit="1"/>
      <protection locked="0"/>
    </xf>
    <xf numFmtId="0" fontId="44" fillId="0" borderId="0" xfId="0" applyFont="1">
      <alignment vertical="center"/>
    </xf>
    <xf numFmtId="0" fontId="44" fillId="0" borderId="0" xfId="0" applyFont="1" applyAlignment="1">
      <alignment vertical="center"/>
    </xf>
    <xf numFmtId="0" fontId="44" fillId="0" borderId="0" xfId="0" applyFont="1" applyAlignment="1">
      <alignment vertical="center" wrapText="1"/>
    </xf>
    <xf numFmtId="0" fontId="45" fillId="0" borderId="0" xfId="0" applyFont="1" applyAlignment="1">
      <alignment horizontal="center" vertical="center" wrapText="1"/>
    </xf>
    <xf numFmtId="0" fontId="46" fillId="0" borderId="0" xfId="0" applyFont="1" applyAlignment="1">
      <alignment vertical="center"/>
    </xf>
    <xf numFmtId="0" fontId="46" fillId="0" borderId="0" xfId="0" applyFont="1" applyAlignment="1">
      <alignment horizontal="right" vertical="center"/>
    </xf>
    <xf numFmtId="0" fontId="46" fillId="0" borderId="0" xfId="0" applyFont="1" applyAlignment="1">
      <alignment vertical="center" wrapText="1"/>
    </xf>
    <xf numFmtId="0" fontId="46" fillId="0" borderId="0" xfId="0" applyFont="1">
      <alignment vertical="center"/>
    </xf>
    <xf numFmtId="0" fontId="44" fillId="0" borderId="0" xfId="0" applyFont="1" applyAlignment="1">
      <alignment horizontal="center" vertical="center"/>
    </xf>
    <xf numFmtId="0" fontId="44" fillId="0" borderId="0" xfId="0" applyFont="1" applyAlignment="1">
      <alignment horizontal="justify" vertical="center"/>
    </xf>
    <xf numFmtId="0" fontId="44" fillId="0" borderId="50" xfId="0" applyFont="1" applyBorder="1" applyAlignment="1">
      <alignment vertical="center"/>
    </xf>
    <xf numFmtId="0" fontId="44" fillId="0" borderId="50" xfId="0" applyFont="1" applyBorder="1">
      <alignment vertical="center"/>
    </xf>
    <xf numFmtId="0" fontId="44" fillId="0" borderId="51" xfId="0" applyFont="1" applyBorder="1" applyAlignment="1">
      <alignment vertical="center"/>
    </xf>
    <xf numFmtId="0" fontId="47" fillId="0" borderId="51" xfId="0" applyFont="1" applyBorder="1" applyAlignment="1">
      <alignment vertical="center"/>
    </xf>
    <xf numFmtId="0" fontId="44" fillId="0" borderId="0" xfId="0" applyFont="1" applyBorder="1" applyAlignment="1">
      <alignment vertical="center"/>
    </xf>
    <xf numFmtId="0" fontId="48" fillId="0" borderId="0" xfId="0" applyFont="1" applyAlignment="1">
      <alignment horizontal="justify" vertical="center"/>
    </xf>
    <xf numFmtId="0" fontId="0" fillId="4" borderId="0" xfId="0" applyFill="1">
      <alignment vertical="center"/>
    </xf>
    <xf numFmtId="0" fontId="0" fillId="4" borderId="0" xfId="0" applyFill="1" applyAlignment="1">
      <alignment horizontal="right" vertical="center"/>
    </xf>
    <xf numFmtId="49" fontId="17" fillId="0" borderId="0" xfId="7" applyNumberFormat="1" applyFont="1" applyBorder="1" applyAlignment="1">
      <alignment vertical="center"/>
    </xf>
    <xf numFmtId="0" fontId="51" fillId="0" borderId="0" xfId="7" applyFont="1" applyBorder="1">
      <alignment vertical="center"/>
    </xf>
    <xf numFmtId="49" fontId="17" fillId="0" borderId="0" xfId="7" applyNumberFormat="1" applyFont="1" applyAlignment="1">
      <alignment vertical="center"/>
    </xf>
    <xf numFmtId="0" fontId="50" fillId="0" borderId="0" xfId="7" applyBorder="1" applyAlignment="1">
      <alignment vertical="center"/>
    </xf>
    <xf numFmtId="49" fontId="29" fillId="0" borderId="0" xfId="7" applyNumberFormat="1" applyFont="1" applyBorder="1" applyAlignment="1">
      <alignment vertical="center"/>
    </xf>
    <xf numFmtId="49" fontId="15" fillId="0" borderId="0" xfId="7" applyNumberFormat="1" applyFont="1" applyBorder="1" applyAlignment="1">
      <alignment vertical="center"/>
    </xf>
    <xf numFmtId="49" fontId="15" fillId="0" borderId="0" xfId="7" applyNumberFormat="1" applyFont="1" applyAlignment="1">
      <alignment vertical="center"/>
    </xf>
    <xf numFmtId="0" fontId="15" fillId="0" borderId="0" xfId="7" applyFont="1" applyBorder="1" applyAlignment="1">
      <alignment vertical="center"/>
    </xf>
    <xf numFmtId="49" fontId="56" fillId="0" borderId="0" xfId="7" applyNumberFormat="1" applyFont="1" applyBorder="1" applyAlignment="1">
      <alignment vertical="center" shrinkToFit="1"/>
    </xf>
    <xf numFmtId="49" fontId="56" fillId="0" borderId="0" xfId="7" applyNumberFormat="1" applyFont="1" applyBorder="1" applyAlignment="1">
      <alignment vertical="center"/>
    </xf>
    <xf numFmtId="49" fontId="15" fillId="0" borderId="0" xfId="7" applyNumberFormat="1" applyFont="1" applyBorder="1" applyAlignment="1">
      <alignment horizontal="center" vertical="center"/>
    </xf>
    <xf numFmtId="0" fontId="15" fillId="0" borderId="0" xfId="7" applyFont="1" applyBorder="1" applyAlignment="1">
      <alignment vertical="center" shrinkToFit="1"/>
    </xf>
    <xf numFmtId="190" fontId="56" fillId="0" borderId="0" xfId="7" applyNumberFormat="1" applyFont="1" applyBorder="1" applyAlignment="1">
      <alignment vertical="center" shrinkToFit="1"/>
    </xf>
    <xf numFmtId="190" fontId="15" fillId="0" borderId="0" xfId="7" applyNumberFormat="1" applyFont="1" applyBorder="1" applyAlignment="1">
      <alignment vertical="center" shrinkToFit="1"/>
    </xf>
    <xf numFmtId="49" fontId="17" fillId="0" borderId="0" xfId="7" applyNumberFormat="1" applyFont="1" applyBorder="1" applyAlignment="1">
      <alignment horizontal="right" vertical="center"/>
    </xf>
    <xf numFmtId="49" fontId="57" fillId="0" borderId="56" xfId="7" applyNumberFormat="1" applyFont="1" applyBorder="1" applyAlignment="1">
      <alignment horizontal="center" vertical="center"/>
    </xf>
    <xf numFmtId="192" fontId="58" fillId="0" borderId="55" xfId="7" applyNumberFormat="1" applyFont="1" applyBorder="1" applyAlignment="1">
      <alignment horizontal="right" vertical="center"/>
    </xf>
    <xf numFmtId="49" fontId="58" fillId="0" borderId="56" xfId="7" applyNumberFormat="1" applyFont="1" applyBorder="1" applyAlignment="1">
      <alignment horizontal="center" vertical="center"/>
    </xf>
    <xf numFmtId="192" fontId="57" fillId="0" borderId="55" xfId="7" applyNumberFormat="1" applyFont="1" applyBorder="1" applyAlignment="1">
      <alignment horizontal="right" vertical="center"/>
    </xf>
    <xf numFmtId="49" fontId="57" fillId="0" borderId="22" xfId="7" applyNumberFormat="1" applyFont="1" applyBorder="1" applyAlignment="1">
      <alignment horizontal="center" vertical="center"/>
    </xf>
    <xf numFmtId="192" fontId="57" fillId="0" borderId="24" xfId="7" applyNumberFormat="1" applyFont="1" applyBorder="1" applyAlignment="1">
      <alignment horizontal="right" vertical="center"/>
    </xf>
    <xf numFmtId="49" fontId="57" fillId="0" borderId="63" xfId="7" applyNumberFormat="1" applyFont="1" applyBorder="1" applyAlignment="1">
      <alignment horizontal="center" vertical="center"/>
    </xf>
    <xf numFmtId="192" fontId="57" fillId="0" borderId="62" xfId="7" applyNumberFormat="1" applyFont="1" applyBorder="1" applyAlignment="1">
      <alignment horizontal="right" vertical="center"/>
    </xf>
    <xf numFmtId="0" fontId="60" fillId="0" borderId="0" xfId="7" applyFont="1" applyBorder="1" applyAlignment="1">
      <alignment horizontal="left" vertical="center" readingOrder="1"/>
    </xf>
    <xf numFmtId="49" fontId="57" fillId="0" borderId="27" xfId="7" applyNumberFormat="1" applyFont="1" applyBorder="1" applyAlignment="1">
      <alignment horizontal="center" vertical="center"/>
    </xf>
    <xf numFmtId="192" fontId="58" fillId="0" borderId="29" xfId="7" applyNumberFormat="1" applyFont="1" applyBorder="1" applyAlignment="1">
      <alignment horizontal="right" vertical="center"/>
    </xf>
    <xf numFmtId="49" fontId="58" fillId="0" borderId="27" xfId="7" applyNumberFormat="1" applyFont="1" applyBorder="1" applyAlignment="1">
      <alignment horizontal="center" vertical="center"/>
    </xf>
    <xf numFmtId="192" fontId="57" fillId="0" borderId="29" xfId="7" applyNumberFormat="1" applyFont="1" applyBorder="1" applyAlignment="1">
      <alignment horizontal="right" vertical="center"/>
    </xf>
    <xf numFmtId="49" fontId="57" fillId="0" borderId="9" xfId="7" applyNumberFormat="1" applyFont="1" applyBorder="1" applyAlignment="1">
      <alignment horizontal="center" vertical="center"/>
    </xf>
    <xf numFmtId="192" fontId="57" fillId="0" borderId="10" xfId="7" applyNumberFormat="1" applyFont="1" applyBorder="1" applyAlignment="1">
      <alignment horizontal="right" vertical="center"/>
    </xf>
    <xf numFmtId="49" fontId="57" fillId="0" borderId="9" xfId="7" applyNumberFormat="1" applyFont="1" applyBorder="1" applyAlignment="1">
      <alignment vertical="center"/>
    </xf>
    <xf numFmtId="192" fontId="57" fillId="0" borderId="10" xfId="7" applyNumberFormat="1" applyFont="1" applyBorder="1" applyAlignment="1">
      <alignment vertical="center"/>
    </xf>
    <xf numFmtId="49" fontId="59" fillId="0" borderId="9" xfId="7" applyNumberFormat="1" applyFont="1" applyBorder="1" applyAlignment="1">
      <alignment vertical="center"/>
    </xf>
    <xf numFmtId="0" fontId="59" fillId="0" borderId="7" xfId="7" applyFont="1" applyBorder="1" applyAlignment="1">
      <alignment vertical="center"/>
    </xf>
    <xf numFmtId="0" fontId="59" fillId="0" borderId="3" xfId="7" applyFont="1" applyBorder="1" applyAlignment="1">
      <alignment vertical="center"/>
    </xf>
    <xf numFmtId="49" fontId="17" fillId="0" borderId="0" xfId="7" applyNumberFormat="1" applyFont="1" applyBorder="1" applyAlignment="1">
      <alignment horizontal="center" vertical="center"/>
    </xf>
    <xf numFmtId="49" fontId="57" fillId="0" borderId="0" xfId="7" applyNumberFormat="1" applyFont="1" applyBorder="1" applyAlignment="1">
      <alignment horizontal="center" vertical="center"/>
    </xf>
    <xf numFmtId="192" fontId="57" fillId="0" borderId="0" xfId="7" applyNumberFormat="1" applyFont="1" applyBorder="1" applyAlignment="1">
      <alignment horizontal="right" vertical="center"/>
    </xf>
    <xf numFmtId="49" fontId="57" fillId="0" borderId="0" xfId="7" applyNumberFormat="1" applyFont="1" applyBorder="1" applyAlignment="1">
      <alignment vertical="center"/>
    </xf>
    <xf numFmtId="192" fontId="57" fillId="0" borderId="0" xfId="7" applyNumberFormat="1" applyFont="1" applyBorder="1" applyAlignment="1">
      <alignment vertical="center"/>
    </xf>
    <xf numFmtId="49" fontId="59" fillId="0" borderId="0" xfId="7" applyNumberFormat="1" applyFont="1" applyBorder="1" applyAlignment="1">
      <alignment vertical="center"/>
    </xf>
    <xf numFmtId="0" fontId="59" fillId="0" borderId="0" xfId="7" applyFont="1" applyBorder="1" applyAlignment="1">
      <alignment vertical="center"/>
    </xf>
    <xf numFmtId="49" fontId="17" fillId="0" borderId="0" xfId="7" applyNumberFormat="1" applyFont="1" applyBorder="1" applyAlignment="1">
      <alignment horizontal="left" vertical="center"/>
    </xf>
    <xf numFmtId="49" fontId="61" fillId="0" borderId="0" xfId="7" applyNumberFormat="1" applyFont="1" applyAlignment="1">
      <alignment vertical="center"/>
    </xf>
    <xf numFmtId="49" fontId="57" fillId="0" borderId="68" xfId="7" applyNumberFormat="1" applyFont="1" applyBorder="1" applyAlignment="1">
      <alignment horizontal="center" vertical="center"/>
    </xf>
    <xf numFmtId="192" fontId="57" fillId="0" borderId="67" xfId="7" applyNumberFormat="1" applyFont="1" applyBorder="1" applyAlignment="1">
      <alignment horizontal="right" vertical="center"/>
    </xf>
    <xf numFmtId="0" fontId="59" fillId="0" borderId="70" xfId="7" applyFont="1" applyBorder="1" applyAlignment="1">
      <alignment vertical="center"/>
    </xf>
    <xf numFmtId="0" fontId="59" fillId="0" borderId="72" xfId="7" applyFont="1" applyBorder="1" applyAlignment="1">
      <alignment vertical="center"/>
    </xf>
    <xf numFmtId="49" fontId="57" fillId="0" borderId="74" xfId="7" applyNumberFormat="1" applyFont="1" applyBorder="1" applyAlignment="1">
      <alignment horizontal="center" vertical="center"/>
    </xf>
    <xf numFmtId="192" fontId="57" fillId="0" borderId="73" xfId="7" applyNumberFormat="1" applyFont="1" applyBorder="1" applyAlignment="1">
      <alignment horizontal="right" vertical="center"/>
    </xf>
    <xf numFmtId="0" fontId="59" fillId="0" borderId="11" xfId="7" applyFont="1" applyBorder="1" applyAlignment="1">
      <alignment vertical="center"/>
    </xf>
    <xf numFmtId="0" fontId="59" fillId="0" borderId="77" xfId="7" applyFont="1" applyBorder="1" applyAlignment="1">
      <alignment vertical="center"/>
    </xf>
    <xf numFmtId="192" fontId="57" fillId="0" borderId="0" xfId="7" applyNumberFormat="1" applyFont="1" applyBorder="1" applyAlignment="1">
      <alignment horizontal="center" vertical="center"/>
    </xf>
    <xf numFmtId="38" fontId="17" fillId="0" borderId="0" xfId="8" applyFont="1" applyAlignment="1">
      <alignment vertical="center"/>
    </xf>
    <xf numFmtId="49" fontId="57" fillId="0" borderId="69" xfId="7" applyNumberFormat="1" applyFont="1" applyBorder="1" applyAlignment="1">
      <alignment horizontal="center" vertical="center"/>
    </xf>
    <xf numFmtId="192" fontId="57" fillId="0" borderId="71" xfId="7" applyNumberFormat="1" applyFont="1" applyBorder="1" applyAlignment="1">
      <alignment horizontal="right" vertical="center"/>
    </xf>
    <xf numFmtId="49" fontId="57" fillId="0" borderId="69" xfId="7" applyNumberFormat="1" applyFont="1" applyBorder="1" applyAlignment="1">
      <alignment vertical="center"/>
    </xf>
    <xf numFmtId="192" fontId="57" fillId="0" borderId="71" xfId="7" applyNumberFormat="1" applyFont="1" applyBorder="1" applyAlignment="1">
      <alignment vertical="center"/>
    </xf>
    <xf numFmtId="49" fontId="59" fillId="0" borderId="69" xfId="7" applyNumberFormat="1" applyFont="1" applyBorder="1" applyAlignment="1">
      <alignment vertical="center"/>
    </xf>
    <xf numFmtId="49" fontId="57" fillId="0" borderId="74" xfId="7" applyNumberFormat="1" applyFont="1" applyBorder="1" applyAlignment="1">
      <alignment vertical="center"/>
    </xf>
    <xf numFmtId="192" fontId="57" fillId="0" borderId="73" xfId="7" applyNumberFormat="1" applyFont="1" applyBorder="1" applyAlignment="1">
      <alignment vertical="center"/>
    </xf>
    <xf numFmtId="192" fontId="17" fillId="0" borderId="55" xfId="7" applyNumberFormat="1" applyFont="1" applyBorder="1" applyAlignment="1">
      <alignment horizontal="right" vertical="center"/>
    </xf>
    <xf numFmtId="49" fontId="17" fillId="0" borderId="56" xfId="7" applyNumberFormat="1" applyFont="1" applyBorder="1" applyAlignment="1">
      <alignment horizontal="center" vertical="center"/>
    </xf>
    <xf numFmtId="49" fontId="0" fillId="0" borderId="13" xfId="0" applyNumberFormat="1" applyBorder="1" applyProtection="1">
      <alignment vertical="center"/>
      <protection locked="0"/>
    </xf>
    <xf numFmtId="0" fontId="0" fillId="0" borderId="0" xfId="0" applyAlignment="1">
      <alignment vertical="center" wrapText="1"/>
    </xf>
    <xf numFmtId="189" fontId="0" fillId="0" borderId="0" xfId="0" applyNumberFormat="1">
      <alignment vertical="center"/>
    </xf>
    <xf numFmtId="0" fontId="0" fillId="4" borderId="52" xfId="0" applyFill="1" applyBorder="1" applyProtection="1">
      <alignment vertical="center"/>
      <protection locked="0"/>
    </xf>
    <xf numFmtId="185" fontId="0" fillId="0" borderId="0" xfId="0" applyNumberFormat="1">
      <alignment vertical="center"/>
    </xf>
    <xf numFmtId="0" fontId="10" fillId="0" borderId="0" xfId="0" applyFont="1" applyFill="1" applyAlignment="1">
      <alignment vertical="center" shrinkToFit="1"/>
    </xf>
    <xf numFmtId="0" fontId="11" fillId="0" borderId="0" xfId="0" quotePrefix="1" applyFont="1" applyFill="1" applyAlignment="1">
      <alignment horizontal="right" vertical="center"/>
    </xf>
    <xf numFmtId="49" fontId="17" fillId="0" borderId="9" xfId="7" applyNumberFormat="1" applyFont="1" applyBorder="1" applyAlignment="1">
      <alignment vertical="center"/>
    </xf>
    <xf numFmtId="0" fontId="0" fillId="0" borderId="0" xfId="0" applyAlignment="1">
      <alignment horizontal="left" vertical="center"/>
    </xf>
    <xf numFmtId="0" fontId="21" fillId="0" borderId="0" xfId="2" applyFont="1" applyFill="1" applyBorder="1" applyAlignment="1" applyProtection="1">
      <alignment horizontal="left" vertical="top"/>
    </xf>
    <xf numFmtId="0" fontId="21" fillId="0" borderId="0" xfId="2" applyFont="1" applyFill="1" applyBorder="1" applyAlignment="1" applyProtection="1">
      <alignment horizontal="left" vertical="center"/>
    </xf>
    <xf numFmtId="0" fontId="31" fillId="0" borderId="0" xfId="2" applyFont="1" applyFill="1" applyBorder="1" applyAlignment="1" applyProtection="1">
      <alignment horizontal="left" vertical="top"/>
    </xf>
    <xf numFmtId="0" fontId="21" fillId="0" borderId="0" xfId="2" applyFont="1" applyFill="1" applyBorder="1" applyAlignment="1" applyProtection="1">
      <alignment horizontal="center" vertical="top"/>
    </xf>
    <xf numFmtId="0" fontId="0" fillId="0" borderId="0" xfId="0" applyAlignment="1">
      <alignment horizontal="left" vertical="center"/>
    </xf>
    <xf numFmtId="0" fontId="3" fillId="0" borderId="0" xfId="0" applyFont="1" applyAlignment="1">
      <alignment horizontal="left" vertical="center"/>
    </xf>
    <xf numFmtId="0" fontId="0" fillId="5" borderId="0" xfId="0" applyFill="1">
      <alignment vertical="center"/>
    </xf>
    <xf numFmtId="0" fontId="8" fillId="5" borderId="0" xfId="0" applyFont="1" applyFill="1">
      <alignment vertical="center"/>
    </xf>
    <xf numFmtId="0" fontId="66" fillId="4" borderId="0" xfId="0" applyFont="1" applyFill="1">
      <alignment vertical="center"/>
    </xf>
    <xf numFmtId="0" fontId="0" fillId="0" borderId="0" xfId="0" applyAlignment="1">
      <alignment horizontal="center" vertical="center"/>
    </xf>
    <xf numFmtId="38" fontId="0" fillId="2" borderId="0" xfId="1" applyFont="1" applyFill="1" applyBorder="1" applyAlignment="1">
      <alignment vertical="center"/>
    </xf>
    <xf numFmtId="0" fontId="0" fillId="0" borderId="5" xfId="0" applyBorder="1">
      <alignment vertical="center"/>
    </xf>
    <xf numFmtId="38" fontId="0" fillId="2" borderId="6" xfId="1" applyFont="1" applyFill="1" applyBorder="1" applyAlignment="1">
      <alignment vertical="center"/>
    </xf>
    <xf numFmtId="0" fontId="0" fillId="0" borderId="49" xfId="0" applyBorder="1">
      <alignment vertical="center"/>
    </xf>
    <xf numFmtId="0" fontId="0" fillId="0" borderId="12" xfId="0" applyBorder="1">
      <alignment vertical="center"/>
    </xf>
    <xf numFmtId="0" fontId="0" fillId="0" borderId="77" xfId="0" applyBorder="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0" fontId="0" fillId="0" borderId="0" xfId="0">
      <alignment vertical="center"/>
    </xf>
    <xf numFmtId="0" fontId="71" fillId="0" borderId="0" xfId="0" applyFont="1" applyAlignment="1">
      <alignment horizontal="justify" vertical="center"/>
    </xf>
    <xf numFmtId="0" fontId="73" fillId="0" borderId="0" xfId="0" applyFont="1" applyAlignment="1">
      <alignment horizontal="justify" vertical="center"/>
    </xf>
    <xf numFmtId="0" fontId="74" fillId="0" borderId="0" xfId="0" applyFont="1" applyAlignment="1">
      <alignment horizontal="left" vertical="center"/>
    </xf>
    <xf numFmtId="0" fontId="51" fillId="0" borderId="84" xfId="0" applyFont="1" applyBorder="1" applyAlignment="1">
      <alignment vertical="center" wrapText="1"/>
    </xf>
    <xf numFmtId="0" fontId="51" fillId="0" borderId="90" xfId="0" applyFont="1" applyBorder="1" applyAlignment="1">
      <alignment horizontal="center" vertical="center" wrapText="1"/>
    </xf>
    <xf numFmtId="0" fontId="51" fillId="0" borderId="50" xfId="0" applyFont="1" applyBorder="1" applyAlignment="1">
      <alignment horizontal="center" vertical="center" wrapText="1"/>
    </xf>
    <xf numFmtId="0" fontId="77" fillId="0" borderId="90" xfId="0" applyFont="1" applyBorder="1" applyAlignment="1">
      <alignment horizontal="center" vertical="center" wrapText="1"/>
    </xf>
    <xf numFmtId="0" fontId="78" fillId="0" borderId="91" xfId="0" applyFont="1" applyBorder="1" applyAlignment="1">
      <alignment horizontal="center" vertical="center" wrapText="1"/>
    </xf>
    <xf numFmtId="0" fontId="79" fillId="0" borderId="0" xfId="0" applyFont="1" applyAlignment="1">
      <alignment horizontal="left" vertical="center"/>
    </xf>
    <xf numFmtId="0" fontId="77" fillId="0" borderId="0" xfId="0" applyFont="1" applyAlignment="1">
      <alignment horizontal="left" vertical="center"/>
    </xf>
    <xf numFmtId="0" fontId="80" fillId="0" borderId="0" xfId="0" applyFont="1" applyAlignment="1">
      <alignment horizontal="left" vertical="center"/>
    </xf>
    <xf numFmtId="0" fontId="81" fillId="0" borderId="0" xfId="0" applyFont="1" applyAlignment="1">
      <alignment horizontal="left" vertical="center"/>
    </xf>
    <xf numFmtId="0" fontId="82" fillId="0" borderId="0" xfId="0" applyFont="1" applyAlignment="1">
      <alignment horizontal="justify" vertical="center"/>
    </xf>
    <xf numFmtId="0" fontId="4" fillId="0" borderId="0" xfId="0" applyFont="1">
      <alignment vertical="center"/>
    </xf>
    <xf numFmtId="0" fontId="4" fillId="0" borderId="0" xfId="0" quotePrefix="1" applyFont="1" applyAlignment="1">
      <alignment horizontal="right" vertical="center"/>
    </xf>
    <xf numFmtId="0" fontId="0" fillId="0" borderId="0" xfId="0" quotePrefix="1" applyAlignment="1">
      <alignment horizontal="right" vertical="center"/>
    </xf>
    <xf numFmtId="0" fontId="0" fillId="0" borderId="0" xfId="0" applyAlignment="1">
      <alignment horizontal="left" vertical="center"/>
    </xf>
    <xf numFmtId="0" fontId="0" fillId="0" borderId="0" xfId="0">
      <alignment vertical="center"/>
    </xf>
    <xf numFmtId="0" fontId="0" fillId="0" borderId="0" xfId="0" applyBorder="1" applyAlignment="1">
      <alignment horizontal="left" vertical="center"/>
    </xf>
    <xf numFmtId="0" fontId="0" fillId="0" borderId="0" xfId="0" quotePrefix="1" applyAlignment="1">
      <alignment horizontal="left" vertical="center"/>
    </xf>
    <xf numFmtId="0" fontId="13" fillId="0" borderId="0" xfId="0" applyFont="1" applyAlignment="1">
      <alignment vertical="center"/>
    </xf>
    <xf numFmtId="0" fontId="4" fillId="0" borderId="0" xfId="0" applyFont="1" applyAlignment="1">
      <alignment vertical="center"/>
    </xf>
    <xf numFmtId="0" fontId="2" fillId="0" borderId="0" xfId="0" quotePrefix="1" applyFont="1" applyAlignment="1">
      <alignment horizontal="right" vertical="center"/>
    </xf>
    <xf numFmtId="0" fontId="84" fillId="0" borderId="0" xfId="0" applyFont="1">
      <alignment vertical="center"/>
    </xf>
    <xf numFmtId="0" fontId="85" fillId="0" borderId="0" xfId="0" quotePrefix="1" applyFont="1" applyAlignment="1">
      <alignment horizontal="center" vertical="center"/>
    </xf>
    <xf numFmtId="0" fontId="6" fillId="0" borderId="0" xfId="0" applyFont="1">
      <alignment vertical="center"/>
    </xf>
    <xf numFmtId="0" fontId="73" fillId="0" borderId="0" xfId="0" applyFont="1" applyAlignment="1">
      <alignment vertical="center" wrapText="1"/>
    </xf>
    <xf numFmtId="0" fontId="71" fillId="0" borderId="0" xfId="0" applyFont="1" applyAlignment="1">
      <alignment vertical="center" wrapText="1"/>
    </xf>
    <xf numFmtId="0" fontId="51" fillId="0" borderId="51" xfId="0" applyFont="1" applyBorder="1" applyAlignment="1">
      <alignment horizontal="left" vertical="center" wrapText="1"/>
    </xf>
    <xf numFmtId="0" fontId="77" fillId="0" borderId="50" xfId="0" applyFont="1" applyBorder="1" applyAlignment="1">
      <alignment horizontal="center" vertical="center" wrapText="1"/>
    </xf>
    <xf numFmtId="0" fontId="0" fillId="0" borderId="91" xfId="0" applyBorder="1">
      <alignment vertical="center"/>
    </xf>
    <xf numFmtId="0" fontId="83" fillId="0" borderId="0" xfId="0" applyFont="1" applyAlignment="1" applyProtection="1">
      <alignment horizontal="right" vertical="center" shrinkToFit="1"/>
      <protection locked="0"/>
    </xf>
    <xf numFmtId="0" fontId="8" fillId="0" borderId="0" xfId="0" applyFont="1" applyFill="1">
      <alignment vertical="center"/>
    </xf>
    <xf numFmtId="0" fontId="0" fillId="0" borderId="0" xfId="0" applyFill="1">
      <alignment vertical="center"/>
    </xf>
    <xf numFmtId="0" fontId="88" fillId="0" borderId="0" xfId="0" applyFont="1">
      <alignment vertical="center"/>
    </xf>
    <xf numFmtId="0" fontId="0" fillId="0" borderId="0" xfId="0" applyAlignment="1">
      <alignment horizontal="center" vertical="center"/>
    </xf>
    <xf numFmtId="0" fontId="0" fillId="0" borderId="50" xfId="0" applyBorder="1">
      <alignment vertical="center"/>
    </xf>
    <xf numFmtId="0" fontId="13" fillId="3" borderId="14" xfId="3" applyFont="1" applyFill="1" applyBorder="1" applyAlignment="1" applyProtection="1">
      <alignment vertical="center"/>
      <protection locked="0"/>
    </xf>
    <xf numFmtId="0" fontId="19" fillId="0" borderId="33" xfId="2" applyFont="1" applyFill="1" applyBorder="1" applyAlignment="1" applyProtection="1">
      <alignment horizontal="center" vertical="center" wrapText="1"/>
    </xf>
    <xf numFmtId="0" fontId="19" fillId="0" borderId="32" xfId="2" applyFont="1" applyFill="1" applyBorder="1" applyAlignment="1" applyProtection="1">
      <alignment horizontal="center" vertical="center" wrapText="1"/>
    </xf>
    <xf numFmtId="195" fontId="13" fillId="3" borderId="15" xfId="3" applyNumberFormat="1" applyFont="1" applyFill="1" applyBorder="1" applyAlignment="1" applyProtection="1">
      <alignment horizontal="right" vertical="center"/>
      <protection locked="0"/>
    </xf>
    <xf numFmtId="195" fontId="13" fillId="3" borderId="16" xfId="3" applyNumberFormat="1" applyFont="1" applyFill="1" applyBorder="1" applyAlignment="1" applyProtection="1">
      <alignment vertical="center"/>
      <protection locked="0"/>
    </xf>
    <xf numFmtId="0" fontId="0" fillId="0" borderId="47" xfId="0" applyBorder="1" applyAlignment="1">
      <alignment horizontal="left" vertical="center"/>
    </xf>
    <xf numFmtId="0" fontId="0" fillId="0" borderId="0" xfId="0" applyBorder="1" applyAlignment="1">
      <alignment horizontal="left" vertical="center"/>
    </xf>
    <xf numFmtId="185" fontId="0" fillId="2" borderId="0" xfId="0" applyNumberFormat="1" applyFill="1" applyBorder="1" applyAlignment="1">
      <alignment horizontal="center" vertical="center"/>
    </xf>
    <xf numFmtId="2" fontId="0" fillId="2" borderId="0" xfId="0" applyNumberFormat="1" applyFill="1" applyBorder="1" applyAlignment="1">
      <alignment horizontal="center" vertical="center"/>
    </xf>
    <xf numFmtId="38" fontId="0" fillId="0" borderId="2" xfId="1" applyFont="1" applyBorder="1" applyAlignment="1" applyProtection="1">
      <alignment horizontal="center" vertical="center"/>
      <protection locked="0"/>
    </xf>
    <xf numFmtId="38" fontId="0" fillId="0" borderId="7" xfId="1" applyFont="1" applyBorder="1" applyAlignment="1" applyProtection="1">
      <alignment horizontal="center" vertical="center"/>
      <protection locked="0"/>
    </xf>
    <xf numFmtId="38" fontId="0" fillId="0" borderId="3" xfId="1" applyFont="1" applyBorder="1" applyAlignment="1" applyProtection="1">
      <alignment horizontal="center" vertical="center"/>
      <protection locked="0"/>
    </xf>
    <xf numFmtId="0" fontId="3" fillId="0" borderId="0" xfId="0" applyFont="1" applyBorder="1" applyAlignment="1">
      <alignment horizontal="left" vertical="center" shrinkToFit="1"/>
    </xf>
    <xf numFmtId="0" fontId="0" fillId="0" borderId="0" xfId="0" applyBorder="1" applyAlignment="1">
      <alignment horizontal="center" vertical="center" shrinkToFit="1"/>
    </xf>
    <xf numFmtId="0" fontId="0" fillId="0" borderId="2"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2" fillId="0" borderId="0" xfId="0" applyFont="1" applyAlignment="1">
      <alignment horizontal="left" vertical="center" wrapText="1" shrinkToFit="1"/>
    </xf>
    <xf numFmtId="0" fontId="2" fillId="0" borderId="0" xfId="0" applyFont="1" applyBorder="1" applyAlignment="1">
      <alignment horizontal="left" vertical="center" shrinkToFit="1"/>
    </xf>
    <xf numFmtId="0" fontId="0" fillId="2" borderId="9"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3" fillId="0" borderId="0" xfId="0" applyFont="1" applyAlignment="1">
      <alignment horizontal="left" vertical="center" shrinkToFit="1"/>
    </xf>
    <xf numFmtId="0" fontId="0" fillId="0" borderId="0" xfId="0" applyAlignment="1">
      <alignment horizontal="center" vertical="center" shrinkToFit="1"/>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180" fontId="0" fillId="0" borderId="5" xfId="0" applyNumberFormat="1" applyBorder="1" applyAlignment="1" applyProtection="1">
      <alignment horizontal="center" vertical="center"/>
      <protection locked="0"/>
    </xf>
    <xf numFmtId="180" fontId="0" fillId="0" borderId="8" xfId="0" applyNumberFormat="1" applyBorder="1" applyAlignment="1" applyProtection="1">
      <alignment horizontal="center" vertical="center"/>
      <protection locked="0"/>
    </xf>
    <xf numFmtId="180" fontId="0" fillId="0" borderId="6" xfId="0" applyNumberFormat="1" applyBorder="1" applyAlignment="1" applyProtection="1">
      <alignment horizontal="center" vertical="center"/>
      <protection locked="0"/>
    </xf>
    <xf numFmtId="0" fontId="3" fillId="0" borderId="0" xfId="0" applyFont="1" applyFill="1" applyBorder="1" applyAlignment="1">
      <alignment horizontal="left" vertical="center" shrinkToFit="1"/>
    </xf>
    <xf numFmtId="0" fontId="0" fillId="0" borderId="0" xfId="0" applyBorder="1" applyAlignment="1">
      <alignment horizontal="left" vertical="center" shrinkToFit="1"/>
    </xf>
    <xf numFmtId="187" fontId="0" fillId="0" borderId="5" xfId="0" applyNumberFormat="1" applyBorder="1" applyAlignment="1" applyProtection="1">
      <alignment horizontal="center" vertical="center"/>
      <protection locked="0"/>
    </xf>
    <xf numFmtId="187" fontId="0" fillId="0" borderId="8" xfId="0" applyNumberFormat="1" applyBorder="1" applyAlignment="1" applyProtection="1">
      <alignment horizontal="center" vertical="center"/>
      <protection locked="0"/>
    </xf>
    <xf numFmtId="187" fontId="0" fillId="0" borderId="49" xfId="0" applyNumberFormat="1" applyBorder="1" applyAlignment="1" applyProtection="1">
      <alignment horizontal="center" vertical="center"/>
      <protection locked="0"/>
    </xf>
    <xf numFmtId="0" fontId="2" fillId="0" borderId="0" xfId="0" applyFont="1" applyAlignment="1">
      <alignment horizontal="left" vertical="center" shrinkToFit="1"/>
    </xf>
    <xf numFmtId="38" fontId="0" fillId="0" borderId="5" xfId="1" applyFont="1" applyBorder="1" applyAlignment="1" applyProtection="1">
      <alignment horizontal="center" vertical="center"/>
      <protection locked="0"/>
    </xf>
    <xf numFmtId="38" fontId="0" fillId="0" borderId="8" xfId="1" applyFont="1" applyBorder="1" applyAlignment="1" applyProtection="1">
      <alignment horizontal="center" vertical="center"/>
      <protection locked="0"/>
    </xf>
    <xf numFmtId="38" fontId="0" fillId="0" borderId="6" xfId="1" applyFont="1" applyBorder="1" applyAlignment="1" applyProtection="1">
      <alignment horizontal="center" vertical="center"/>
      <protection locked="0"/>
    </xf>
    <xf numFmtId="0" fontId="0" fillId="2" borderId="11" xfId="0"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38" fontId="10" fillId="0" borderId="2" xfId="1" applyFont="1" applyBorder="1" applyAlignment="1" applyProtection="1">
      <alignment horizontal="center" vertical="center"/>
      <protection locked="0"/>
    </xf>
    <xf numFmtId="38" fontId="10" fillId="0" borderId="7" xfId="1" applyFont="1" applyBorder="1" applyAlignment="1" applyProtection="1">
      <alignment horizontal="center" vertical="center"/>
      <protection locked="0"/>
    </xf>
    <xf numFmtId="38" fontId="10" fillId="0" borderId="3" xfId="1" applyFont="1" applyBorder="1" applyAlignment="1" applyProtection="1">
      <alignment horizontal="center" vertical="center"/>
      <protection locked="0"/>
    </xf>
    <xf numFmtId="0" fontId="0" fillId="0" borderId="0" xfId="0" applyAlignment="1">
      <alignment horizontal="left" vertical="center" shrinkToFit="1"/>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Alignment="1">
      <alignment horizontal="left" vertical="center" wrapText="1" shrinkToFit="1"/>
    </xf>
    <xf numFmtId="0" fontId="0" fillId="0" borderId="0" xfId="0" applyAlignment="1">
      <alignment horizontal="center" vertical="center"/>
    </xf>
    <xf numFmtId="176" fontId="0" fillId="2" borderId="8" xfId="6" applyNumberFormat="1" applyFont="1" applyFill="1" applyBorder="1" applyAlignment="1">
      <alignment horizontal="center" vertical="center"/>
    </xf>
    <xf numFmtId="38" fontId="0" fillId="2" borderId="7" xfId="0" applyNumberFormat="1" applyFill="1" applyBorder="1" applyAlignment="1">
      <alignment horizontal="center" vertical="center"/>
    </xf>
    <xf numFmtId="0" fontId="0" fillId="0" borderId="0" xfId="0" applyAlignment="1">
      <alignment horizontal="left" vertical="center" wrapText="1"/>
    </xf>
    <xf numFmtId="49" fontId="0" fillId="0" borderId="2" xfId="0" applyNumberFormat="1" applyBorder="1" applyAlignment="1" applyProtection="1">
      <alignment horizontal="right" vertical="center" shrinkToFit="1"/>
      <protection locked="0"/>
    </xf>
    <xf numFmtId="49" fontId="0" fillId="0" borderId="7" xfId="0" applyNumberFormat="1" applyBorder="1" applyAlignment="1" applyProtection="1">
      <alignment horizontal="right" vertical="center" shrinkToFit="1"/>
      <protection locked="0"/>
    </xf>
    <xf numFmtId="49" fontId="0" fillId="0" borderId="3" xfId="0" applyNumberFormat="1" applyBorder="1" applyAlignment="1" applyProtection="1">
      <alignment horizontal="right" vertical="center" shrinkToFit="1"/>
      <protection locked="0"/>
    </xf>
    <xf numFmtId="49" fontId="0" fillId="0" borderId="15" xfId="0" applyNumberFormat="1" applyBorder="1" applyAlignment="1" applyProtection="1">
      <alignment horizontal="center" vertical="center"/>
      <protection locked="0"/>
    </xf>
    <xf numFmtId="49" fontId="0" fillId="0" borderId="16" xfId="0" applyNumberFormat="1" applyBorder="1" applyAlignment="1" applyProtection="1">
      <alignment horizontal="center" vertical="center"/>
      <protection locked="0"/>
    </xf>
    <xf numFmtId="0" fontId="0" fillId="0" borderId="2"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49" fontId="0" fillId="0" borderId="2"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0" fontId="8" fillId="0" borderId="47"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8" fillId="0" borderId="47" xfId="0" applyFont="1" applyBorder="1" applyAlignment="1">
      <alignment horizontal="left" vertical="center" shrinkToFit="1"/>
    </xf>
    <xf numFmtId="0" fontId="14" fillId="0" borderId="0" xfId="0" applyFont="1" applyAlignment="1">
      <alignment horizontal="left" vertical="center" shrinkToFit="1"/>
    </xf>
    <xf numFmtId="0" fontId="0" fillId="0" borderId="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67" fillId="0" borderId="0" xfId="0" applyFont="1" applyFill="1" applyAlignment="1">
      <alignment horizontal="left" vertical="center"/>
    </xf>
    <xf numFmtId="0" fontId="68" fillId="0" borderId="0" xfId="0" applyFont="1" applyFill="1" applyAlignment="1">
      <alignment horizontal="left" vertical="center"/>
    </xf>
    <xf numFmtId="0" fontId="8" fillId="0" borderId="0" xfId="0" applyFont="1" applyAlignment="1">
      <alignment horizontal="left" vertical="center" shrinkToFit="1"/>
    </xf>
    <xf numFmtId="0" fontId="8" fillId="0" borderId="0" xfId="0" applyFont="1" applyAlignment="1">
      <alignment horizontal="right" vertical="center" shrinkToFit="1"/>
    </xf>
    <xf numFmtId="0" fontId="8" fillId="0" borderId="49" xfId="0" applyFont="1" applyBorder="1" applyAlignment="1">
      <alignment horizontal="right" vertical="center" shrinkToFit="1"/>
    </xf>
    <xf numFmtId="38" fontId="0" fillId="0" borderId="2" xfId="1" quotePrefix="1" applyFont="1" applyBorder="1" applyAlignment="1" applyProtection="1">
      <alignment horizontal="right" vertical="center"/>
      <protection locked="0"/>
    </xf>
    <xf numFmtId="38" fontId="0" fillId="0" borderId="7" xfId="1" quotePrefix="1" applyFont="1" applyBorder="1" applyAlignment="1" applyProtection="1">
      <alignment horizontal="right" vertical="center"/>
      <protection locked="0"/>
    </xf>
    <xf numFmtId="38" fontId="0" fillId="0" borderId="3" xfId="1" quotePrefix="1" applyFont="1" applyBorder="1" applyAlignment="1" applyProtection="1">
      <alignment horizontal="right" vertical="center"/>
      <protection locked="0"/>
    </xf>
    <xf numFmtId="0" fontId="0" fillId="0" borderId="0" xfId="0" applyAlignment="1">
      <alignment horizontal="left" vertical="center"/>
    </xf>
    <xf numFmtId="0" fontId="11" fillId="0" borderId="5" xfId="0" quotePrefix="1" applyFont="1" applyFill="1" applyBorder="1" applyAlignment="1" applyProtection="1">
      <alignment horizontal="left" vertical="center"/>
      <protection locked="0"/>
    </xf>
    <xf numFmtId="0" fontId="11" fillId="0" borderId="8" xfId="0" quotePrefix="1" applyFont="1" applyFill="1" applyBorder="1" applyAlignment="1" applyProtection="1">
      <alignment horizontal="left" vertical="center"/>
      <protection locked="0"/>
    </xf>
    <xf numFmtId="0" fontId="11" fillId="0" borderId="3" xfId="0" quotePrefix="1" applyFont="1" applyFill="1" applyBorder="1" applyAlignment="1" applyProtection="1">
      <alignment horizontal="left" vertical="center"/>
      <protection locked="0"/>
    </xf>
    <xf numFmtId="0" fontId="0" fillId="0" borderId="5"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49" fontId="0" fillId="0" borderId="2" xfId="0" applyNumberFormat="1" applyBorder="1" applyAlignment="1" applyProtection="1">
      <alignment horizontal="left" vertical="center" shrinkToFit="1"/>
      <protection locked="0"/>
    </xf>
    <xf numFmtId="49" fontId="0" fillId="0" borderId="3" xfId="0" applyNumberFormat="1" applyBorder="1" applyAlignment="1" applyProtection="1">
      <alignment horizontal="left" vertical="center" shrinkToFit="1"/>
      <protection locked="0"/>
    </xf>
    <xf numFmtId="0" fontId="0" fillId="0" borderId="5" xfId="0" quotePrefix="1" applyBorder="1" applyAlignment="1" applyProtection="1">
      <alignment horizontal="right" vertical="center"/>
      <protection locked="0"/>
    </xf>
    <xf numFmtId="0" fontId="0" fillId="0" borderId="8" xfId="0" quotePrefix="1" applyBorder="1" applyAlignment="1" applyProtection="1">
      <alignment horizontal="right" vertical="center"/>
      <protection locked="0"/>
    </xf>
    <xf numFmtId="0" fontId="0" fillId="0" borderId="6" xfId="0" quotePrefix="1" applyBorder="1" applyAlignment="1" applyProtection="1">
      <alignment horizontal="right" vertical="center"/>
      <protection locked="0"/>
    </xf>
    <xf numFmtId="0" fontId="6" fillId="0" borderId="0" xfId="0" quotePrefix="1" applyFont="1" applyAlignment="1">
      <alignment horizontal="left" vertical="center" wrapText="1"/>
    </xf>
    <xf numFmtId="0" fontId="49" fillId="0" borderId="0" xfId="0" quotePrefix="1" applyFont="1" applyAlignment="1">
      <alignment horizontal="left" vertical="center" wrapText="1"/>
    </xf>
    <xf numFmtId="0" fontId="0" fillId="0" borderId="0" xfId="0" quotePrefix="1" applyAlignment="1">
      <alignment horizontal="center" vertical="center"/>
    </xf>
    <xf numFmtId="0" fontId="0" fillId="0" borderId="2" xfId="0" quotePrefix="1" applyBorder="1" applyAlignment="1" applyProtection="1">
      <alignment horizontal="left" vertical="center"/>
      <protection locked="0"/>
    </xf>
    <xf numFmtId="0" fontId="0" fillId="0" borderId="7" xfId="0" quotePrefix="1" applyBorder="1" applyAlignment="1" applyProtection="1">
      <alignment horizontal="left" vertical="center"/>
      <protection locked="0"/>
    </xf>
    <xf numFmtId="0" fontId="0" fillId="0" borderId="3" xfId="0" quotePrefix="1" applyBorder="1" applyAlignment="1" applyProtection="1">
      <alignment horizontal="left" vertical="center"/>
      <protection locked="0"/>
    </xf>
    <xf numFmtId="0" fontId="0" fillId="0" borderId="5" xfId="0" applyBorder="1" applyAlignment="1">
      <alignment horizontal="left" vertical="center" shrinkToFit="1"/>
    </xf>
    <xf numFmtId="0" fontId="0" fillId="0" borderId="8" xfId="0" applyBorder="1" applyAlignment="1">
      <alignment horizontal="left" vertical="center" shrinkToFit="1"/>
    </xf>
    <xf numFmtId="0" fontId="0" fillId="0" borderId="12" xfId="0" applyBorder="1" applyAlignment="1">
      <alignment horizontal="left" vertical="center" shrinkToFit="1"/>
    </xf>
    <xf numFmtId="0" fontId="0" fillId="0" borderId="11" xfId="0" applyBorder="1" applyAlignment="1">
      <alignment horizontal="left" vertical="center" shrinkToFit="1"/>
    </xf>
    <xf numFmtId="0" fontId="0" fillId="0" borderId="15"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0" fillId="0" borderId="23" xfId="0" applyBorder="1"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189" fontId="0" fillId="2" borderId="11" xfId="0" applyNumberFormat="1" applyFill="1" applyBorder="1" applyAlignment="1" applyProtection="1">
      <alignment horizontal="left" vertical="center" shrinkToFit="1"/>
    </xf>
    <xf numFmtId="185" fontId="0" fillId="0" borderId="2" xfId="0" applyNumberFormat="1" applyBorder="1" applyAlignment="1" applyProtection="1">
      <alignment horizontal="center" vertical="center"/>
      <protection locked="0"/>
    </xf>
    <xf numFmtId="185" fontId="0" fillId="0" borderId="7" xfId="0" applyNumberFormat="1" applyBorder="1" applyAlignment="1" applyProtection="1">
      <alignment horizontal="center" vertical="center"/>
      <protection locked="0"/>
    </xf>
    <xf numFmtId="185" fontId="0" fillId="0" borderId="3" xfId="0" applyNumberFormat="1" applyBorder="1" applyAlignment="1" applyProtection="1">
      <alignment horizontal="center" vertical="center"/>
      <protection locked="0"/>
    </xf>
    <xf numFmtId="14" fontId="0" fillId="0" borderId="2" xfId="0" applyNumberFormat="1" applyBorder="1" applyAlignment="1" applyProtection="1">
      <alignment horizontal="left" vertical="center"/>
      <protection locked="0"/>
    </xf>
    <xf numFmtId="0" fontId="0" fillId="0" borderId="0" xfId="0" quotePrefix="1" applyAlignment="1">
      <alignment horizontal="right" vertical="center" wrapText="1"/>
    </xf>
    <xf numFmtId="0" fontId="0" fillId="0" borderId="49" xfId="0" quotePrefix="1" applyBorder="1" applyAlignment="1">
      <alignment horizontal="right" vertical="center" wrapText="1"/>
    </xf>
    <xf numFmtId="0" fontId="0" fillId="0" borderId="0" xfId="0" quotePrefix="1" applyAlignment="1">
      <alignment horizontal="center" vertical="center" wrapText="1"/>
    </xf>
    <xf numFmtId="0" fontId="0" fillId="0" borderId="49" xfId="0" quotePrefix="1" applyBorder="1" applyAlignment="1">
      <alignment horizontal="center" vertical="center" wrapText="1"/>
    </xf>
    <xf numFmtId="0" fontId="2" fillId="0" borderId="0" xfId="0" quotePrefix="1" applyFont="1" applyAlignment="1">
      <alignment horizontal="center" vertical="center"/>
    </xf>
    <xf numFmtId="0" fontId="3" fillId="0" borderId="0" xfId="0" quotePrefix="1" applyFont="1" applyAlignment="1">
      <alignment horizontal="center" vertical="center"/>
    </xf>
    <xf numFmtId="0" fontId="15" fillId="0" borderId="22" xfId="0" applyFont="1" applyBorder="1" applyAlignment="1" applyProtection="1">
      <alignment horizontal="center" vertical="center" wrapText="1"/>
    </xf>
    <xf numFmtId="0" fontId="15" fillId="0" borderId="23" xfId="0" applyFont="1" applyBorder="1" applyAlignment="1" applyProtection="1">
      <alignment horizontal="center" vertical="center" wrapText="1"/>
    </xf>
    <xf numFmtId="0" fontId="15" fillId="0" borderId="25"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15" fillId="0" borderId="28" xfId="0" applyFont="1" applyBorder="1" applyAlignment="1" applyProtection="1">
      <alignment horizontal="center" vertical="center" wrapText="1"/>
    </xf>
    <xf numFmtId="189" fontId="15" fillId="0" borderId="25" xfId="0" applyNumberFormat="1" applyFont="1" applyBorder="1" applyAlignment="1" applyProtection="1">
      <alignment horizontal="left" vertical="center" shrinkToFit="1"/>
      <protection locked="0"/>
    </xf>
    <xf numFmtId="189" fontId="15" fillId="0" borderId="0" xfId="0" applyNumberFormat="1" applyFont="1" applyBorder="1" applyAlignment="1" applyProtection="1">
      <alignment horizontal="left" vertical="center" shrinkToFit="1"/>
      <protection locked="0"/>
    </xf>
    <xf numFmtId="189" fontId="15" fillId="0" borderId="26" xfId="0" applyNumberFormat="1" applyFont="1" applyBorder="1" applyAlignment="1" applyProtection="1">
      <alignment horizontal="left" vertical="center" shrinkToFit="1"/>
      <protection locked="0"/>
    </xf>
    <xf numFmtId="0" fontId="15" fillId="0" borderId="13" xfId="0" applyFont="1" applyBorder="1" applyAlignment="1" applyProtection="1">
      <alignment horizontal="center" vertical="center" wrapText="1"/>
    </xf>
    <xf numFmtId="0" fontId="15" fillId="0" borderId="13"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4" xfId="0" applyFont="1" applyBorder="1" applyAlignment="1" applyProtection="1">
      <alignment horizontal="center" vertical="center"/>
    </xf>
    <xf numFmtId="189" fontId="15" fillId="0" borderId="17" xfId="0" applyNumberFormat="1" applyFont="1" applyBorder="1" applyAlignment="1" applyProtection="1">
      <alignment horizontal="center" vertical="center" shrinkToFit="1"/>
      <protection locked="0"/>
    </xf>
    <xf numFmtId="189" fontId="15" fillId="0" borderId="14" xfId="0" applyNumberFormat="1" applyFont="1" applyBorder="1" applyAlignment="1" applyProtection="1">
      <alignment horizontal="center" vertical="center" shrinkToFit="1"/>
      <protection locked="0"/>
    </xf>
    <xf numFmtId="189" fontId="15" fillId="0" borderId="16" xfId="0" applyNumberFormat="1" applyFont="1" applyBorder="1" applyAlignment="1" applyProtection="1">
      <alignment horizontal="center" vertical="center" shrinkToFit="1"/>
      <protection locked="0"/>
    </xf>
    <xf numFmtId="189" fontId="15" fillId="0" borderId="15" xfId="0" applyNumberFormat="1" applyFont="1" applyBorder="1" applyAlignment="1" applyProtection="1">
      <alignment horizontal="center" vertical="center" shrinkToFit="1"/>
      <protection locked="0"/>
    </xf>
    <xf numFmtId="189" fontId="15" fillId="0" borderId="19" xfId="0" applyNumberFormat="1" applyFont="1" applyBorder="1" applyAlignment="1" applyProtection="1">
      <alignment horizontal="center" vertical="center" shrinkToFit="1"/>
      <protection locked="0"/>
    </xf>
    <xf numFmtId="189" fontId="15" fillId="0" borderId="21" xfId="0" applyNumberFormat="1" applyFont="1" applyBorder="1" applyAlignment="1" applyProtection="1">
      <alignment horizontal="center" vertical="center"/>
      <protection locked="0"/>
    </xf>
    <xf numFmtId="189" fontId="15" fillId="0" borderId="13" xfId="0" applyNumberFormat="1" applyFont="1" applyBorder="1" applyAlignment="1" applyProtection="1">
      <alignment horizontal="center" vertical="center"/>
      <protection locked="0"/>
    </xf>
    <xf numFmtId="189" fontId="15" fillId="0" borderId="15" xfId="0" applyNumberFormat="1" applyFont="1" applyBorder="1" applyAlignment="1" applyProtection="1">
      <alignment horizontal="center" vertical="center"/>
      <protection locked="0"/>
    </xf>
    <xf numFmtId="186" fontId="15" fillId="0" borderId="0" xfId="1" applyNumberFormat="1" applyFont="1" applyAlignment="1" applyProtection="1">
      <alignment vertical="center"/>
      <protection locked="0"/>
    </xf>
    <xf numFmtId="38" fontId="15" fillId="0" borderId="0" xfId="1" applyFont="1" applyAlignment="1" applyProtection="1">
      <alignment horizontal="right" vertical="center"/>
      <protection locked="0"/>
    </xf>
    <xf numFmtId="0" fontId="15" fillId="0" borderId="13" xfId="0" applyFont="1" applyBorder="1" applyAlignment="1" applyProtection="1">
      <alignment horizontal="left" vertical="center"/>
    </xf>
    <xf numFmtId="0" fontId="15" fillId="0" borderId="15" xfId="0" applyFont="1" applyBorder="1" applyAlignment="1" applyProtection="1">
      <alignment horizontal="left" vertical="center"/>
    </xf>
    <xf numFmtId="0" fontId="15" fillId="0" borderId="14" xfId="0" applyFont="1" applyBorder="1" applyAlignment="1" applyProtection="1">
      <alignment horizontal="left" vertical="center"/>
    </xf>
    <xf numFmtId="0" fontId="15" fillId="0" borderId="16" xfId="0" applyFont="1" applyBorder="1" applyAlignment="1" applyProtection="1">
      <alignment horizontal="left" vertical="center"/>
    </xf>
    <xf numFmtId="188" fontId="15" fillId="0" borderId="13" xfId="0" applyNumberFormat="1" applyFont="1" applyBorder="1" applyAlignment="1" applyProtection="1">
      <alignment horizontal="center" vertical="center"/>
      <protection locked="0"/>
    </xf>
    <xf numFmtId="178" fontId="55" fillId="0" borderId="13" xfId="0" applyNumberFormat="1" applyFont="1" applyBorder="1" applyAlignment="1" applyProtection="1">
      <alignment horizontal="center" vertical="center"/>
      <protection locked="0"/>
    </xf>
    <xf numFmtId="0" fontId="15" fillId="0" borderId="0" xfId="0" applyFont="1" applyAlignment="1" applyProtection="1">
      <alignment horizontal="left" vertical="center" shrinkToFit="1"/>
    </xf>
    <xf numFmtId="189" fontId="15" fillId="0" borderId="15" xfId="1" applyNumberFormat="1" applyFont="1" applyBorder="1" applyAlignment="1" applyProtection="1">
      <alignment horizontal="center" vertical="center"/>
      <protection locked="0"/>
    </xf>
    <xf numFmtId="189" fontId="15" fillId="0" borderId="14" xfId="1" applyNumberFormat="1" applyFont="1" applyBorder="1" applyAlignment="1" applyProtection="1">
      <alignment horizontal="center" vertical="center"/>
      <protection locked="0"/>
    </xf>
    <xf numFmtId="189" fontId="15" fillId="0" borderId="16" xfId="1" applyNumberFormat="1" applyFont="1" applyBorder="1" applyAlignment="1" applyProtection="1">
      <alignment horizontal="center" vertical="center"/>
      <protection locked="0"/>
    </xf>
    <xf numFmtId="189" fontId="15" fillId="0" borderId="0" xfId="0" applyNumberFormat="1" applyFont="1" applyFill="1" applyAlignment="1" applyProtection="1">
      <alignment horizontal="center" vertical="center"/>
      <protection locked="0"/>
    </xf>
    <xf numFmtId="189" fontId="15" fillId="0" borderId="0" xfId="0" applyNumberFormat="1" applyFont="1" applyFill="1" applyAlignment="1" applyProtection="1">
      <alignment horizontal="left" vertical="center" shrinkToFit="1"/>
      <protection locked="0"/>
    </xf>
    <xf numFmtId="0" fontId="15" fillId="0" borderId="0" xfId="0" applyFont="1" applyFill="1" applyAlignment="1" applyProtection="1">
      <alignment horizontal="left" vertical="center" shrinkToFit="1"/>
      <protection locked="0"/>
    </xf>
    <xf numFmtId="189" fontId="15" fillId="0" borderId="0" xfId="0" applyNumberFormat="1" applyFont="1" applyFill="1" applyAlignment="1" applyProtection="1">
      <alignment horizontal="left" vertical="center"/>
      <protection locked="0"/>
    </xf>
    <xf numFmtId="0" fontId="19" fillId="0" borderId="0" xfId="0" applyFont="1" applyAlignment="1" applyProtection="1">
      <alignment horizontal="center" vertical="center"/>
    </xf>
    <xf numFmtId="0" fontId="15" fillId="0" borderId="0" xfId="0" applyFont="1" applyAlignment="1" applyProtection="1">
      <alignment horizontal="left" vertical="center" wrapText="1"/>
    </xf>
    <xf numFmtId="185" fontId="15" fillId="0" borderId="50" xfId="0" applyNumberFormat="1" applyFont="1" applyFill="1" applyBorder="1" applyAlignment="1" applyProtection="1">
      <alignment horizontal="center" vertical="center"/>
      <protection locked="0"/>
    </xf>
    <xf numFmtId="0" fontId="15" fillId="0" borderId="0" xfId="0" applyFont="1" applyAlignment="1" applyProtection="1">
      <alignment horizontal="center" vertical="center" shrinkToFit="1"/>
    </xf>
    <xf numFmtId="189" fontId="19" fillId="0" borderId="92" xfId="2" applyNumberFormat="1" applyFont="1" applyFill="1" applyBorder="1" applyAlignment="1" applyProtection="1">
      <alignment horizontal="left" vertical="center" wrapText="1"/>
    </xf>
    <xf numFmtId="189" fontId="19" fillId="0" borderId="93" xfId="2" applyNumberFormat="1" applyFont="1" applyFill="1" applyBorder="1" applyAlignment="1" applyProtection="1">
      <alignment horizontal="left" vertical="center" wrapText="1"/>
    </xf>
    <xf numFmtId="189" fontId="19" fillId="0" borderId="94" xfId="2" applyNumberFormat="1" applyFont="1" applyFill="1" applyBorder="1" applyAlignment="1" applyProtection="1">
      <alignment horizontal="left" vertical="center" wrapText="1"/>
    </xf>
    <xf numFmtId="189" fontId="19" fillId="0" borderId="95" xfId="2" applyNumberFormat="1" applyFont="1" applyFill="1" applyBorder="1" applyAlignment="1" applyProtection="1">
      <alignment horizontal="left" vertical="center" wrapText="1"/>
    </xf>
    <xf numFmtId="189" fontId="19" fillId="0" borderId="0" xfId="2" applyNumberFormat="1" applyFont="1" applyFill="1" applyBorder="1" applyAlignment="1" applyProtection="1">
      <alignment horizontal="left" vertical="center" wrapText="1"/>
    </xf>
    <xf numFmtId="189" fontId="19" fillId="0" borderId="96" xfId="2" applyNumberFormat="1" applyFont="1" applyFill="1" applyBorder="1" applyAlignment="1" applyProtection="1">
      <alignment horizontal="left" vertical="center" wrapText="1"/>
    </xf>
    <xf numFmtId="189" fontId="19" fillId="0" borderId="97" xfId="2" applyNumberFormat="1" applyFont="1" applyFill="1" applyBorder="1" applyAlignment="1" applyProtection="1">
      <alignment horizontal="left" vertical="center" wrapText="1"/>
    </xf>
    <xf numFmtId="189" fontId="19" fillId="0" borderId="98" xfId="2" applyNumberFormat="1" applyFont="1" applyFill="1" applyBorder="1" applyAlignment="1" applyProtection="1">
      <alignment horizontal="left" vertical="center" wrapText="1"/>
    </xf>
    <xf numFmtId="189" fontId="19" fillId="0" borderId="99" xfId="2" applyNumberFormat="1" applyFont="1" applyFill="1" applyBorder="1" applyAlignment="1" applyProtection="1">
      <alignment horizontal="left" vertical="center" wrapText="1"/>
    </xf>
    <xf numFmtId="0" fontId="21" fillId="0" borderId="0" xfId="2" applyFont="1" applyFill="1" applyBorder="1" applyAlignment="1" applyProtection="1">
      <alignment horizontal="left" vertical="center" wrapText="1" indent="1"/>
    </xf>
    <xf numFmtId="189" fontId="19" fillId="0" borderId="31" xfId="2" applyNumberFormat="1" applyFont="1" applyFill="1" applyBorder="1" applyAlignment="1" applyProtection="1">
      <alignment horizontal="left" vertical="center" wrapText="1"/>
    </xf>
    <xf numFmtId="189" fontId="19" fillId="0" borderId="32" xfId="2" applyNumberFormat="1" applyFont="1" applyFill="1" applyBorder="1" applyAlignment="1" applyProtection="1">
      <alignment horizontal="left" vertical="center" wrapText="1"/>
    </xf>
    <xf numFmtId="189" fontId="19" fillId="0" borderId="33" xfId="2" applyNumberFormat="1" applyFont="1" applyFill="1" applyBorder="1" applyAlignment="1" applyProtection="1">
      <alignment horizontal="left" vertical="center" wrapText="1"/>
    </xf>
    <xf numFmtId="0" fontId="21" fillId="0" borderId="31" xfId="2" applyFont="1" applyFill="1" applyBorder="1" applyAlignment="1" applyProtection="1">
      <alignment horizontal="left" vertical="center" wrapText="1"/>
    </xf>
    <xf numFmtId="0" fontId="21" fillId="0" borderId="32" xfId="2" applyFont="1" applyFill="1" applyBorder="1" applyAlignment="1" applyProtection="1">
      <alignment horizontal="left" vertical="center" wrapText="1"/>
    </xf>
    <xf numFmtId="0" fontId="21" fillId="0" borderId="33" xfId="2" applyFont="1" applyFill="1" applyBorder="1" applyAlignment="1" applyProtection="1">
      <alignment horizontal="left" vertical="center" wrapText="1"/>
    </xf>
    <xf numFmtId="0" fontId="33" fillId="0" borderId="30" xfId="2" applyFont="1" applyFill="1" applyBorder="1" applyAlignment="1" applyProtection="1">
      <alignment horizontal="center" vertical="center" wrapText="1"/>
    </xf>
    <xf numFmtId="0" fontId="21" fillId="0" borderId="34" xfId="2" applyFont="1" applyFill="1" applyBorder="1" applyAlignment="1" applyProtection="1">
      <alignment horizontal="center" vertical="center" wrapText="1"/>
    </xf>
    <xf numFmtId="0" fontId="21" fillId="0" borderId="35" xfId="2" applyFont="1" applyFill="1" applyBorder="1" applyAlignment="1" applyProtection="1">
      <alignment horizontal="center" vertical="center" wrapText="1"/>
    </xf>
    <xf numFmtId="0" fontId="15" fillId="0" borderId="31" xfId="2" applyFont="1" applyFill="1" applyBorder="1" applyAlignment="1" applyProtection="1">
      <alignment horizontal="center" vertical="center" wrapText="1"/>
    </xf>
    <xf numFmtId="0" fontId="15" fillId="0" borderId="33" xfId="2" applyFont="1" applyFill="1" applyBorder="1" applyAlignment="1" applyProtection="1">
      <alignment horizontal="center" vertical="center" wrapText="1"/>
    </xf>
    <xf numFmtId="0" fontId="29" fillId="0" borderId="31" xfId="2" applyFont="1" applyFill="1" applyBorder="1" applyAlignment="1" applyProtection="1">
      <alignment horizontal="left" vertical="center" wrapText="1"/>
      <protection locked="0"/>
    </xf>
    <xf numFmtId="0" fontId="29" fillId="0" borderId="32" xfId="2" applyFont="1" applyFill="1" applyBorder="1" applyAlignment="1" applyProtection="1">
      <alignment horizontal="left" vertical="center" wrapText="1"/>
      <protection locked="0"/>
    </xf>
    <xf numFmtId="0" fontId="29" fillId="0" borderId="33" xfId="2" applyFont="1" applyFill="1" applyBorder="1" applyAlignment="1" applyProtection="1">
      <alignment horizontal="left" vertical="center" wrapText="1"/>
      <protection locked="0"/>
    </xf>
    <xf numFmtId="0" fontId="17" fillId="0" borderId="31" xfId="2" applyFont="1" applyFill="1" applyBorder="1" applyAlignment="1" applyProtection="1">
      <alignment horizontal="center" vertical="center" wrapText="1"/>
    </xf>
    <xf numFmtId="0" fontId="17" fillId="0" borderId="33" xfId="2" applyFont="1" applyFill="1" applyBorder="1" applyAlignment="1" applyProtection="1">
      <alignment horizontal="center" vertical="center" wrapText="1"/>
    </xf>
    <xf numFmtId="0" fontId="28" fillId="0" borderId="31" xfId="2" applyFont="1" applyFill="1" applyBorder="1" applyAlignment="1" applyProtection="1">
      <alignment horizontal="center" vertical="center" wrapText="1"/>
    </xf>
    <xf numFmtId="0" fontId="28" fillId="0" borderId="33" xfId="2" applyFont="1" applyFill="1" applyBorder="1" applyAlignment="1" applyProtection="1">
      <alignment horizontal="center" vertical="center" wrapText="1"/>
    </xf>
    <xf numFmtId="0" fontId="19" fillId="0" borderId="31" xfId="2" applyFont="1" applyFill="1" applyBorder="1" applyAlignment="1" applyProtection="1">
      <alignment horizontal="center" vertical="center" wrapText="1"/>
    </xf>
    <xf numFmtId="0" fontId="19" fillId="0" borderId="33" xfId="2" applyFont="1" applyFill="1" applyBorder="1" applyAlignment="1" applyProtection="1">
      <alignment horizontal="center" vertical="center" wrapText="1"/>
    </xf>
    <xf numFmtId="0" fontId="19" fillId="0" borderId="32" xfId="2" applyFont="1" applyFill="1" applyBorder="1" applyAlignment="1" applyProtection="1">
      <alignment horizontal="center" vertical="center" wrapText="1"/>
    </xf>
    <xf numFmtId="185" fontId="29" fillId="0" borderId="32" xfId="2" applyNumberFormat="1" applyFont="1" applyFill="1" applyBorder="1" applyAlignment="1" applyProtection="1">
      <alignment horizontal="center" vertical="center" wrapText="1"/>
      <protection locked="0"/>
    </xf>
    <xf numFmtId="0" fontId="22" fillId="0" borderId="0" xfId="2" applyFont="1" applyFill="1" applyBorder="1" applyAlignment="1" applyProtection="1">
      <alignment horizontal="left" vertical="center" wrapText="1" indent="6"/>
    </xf>
    <xf numFmtId="0" fontId="24" fillId="0" borderId="30" xfId="2" applyFont="1" applyFill="1" applyBorder="1" applyAlignment="1" applyProtection="1">
      <alignment horizontal="center" vertical="center" wrapText="1"/>
    </xf>
    <xf numFmtId="0" fontId="24" fillId="0" borderId="34" xfId="2" applyFont="1" applyFill="1" applyBorder="1" applyAlignment="1" applyProtection="1">
      <alignment horizontal="center" vertical="center" wrapText="1"/>
    </xf>
    <xf numFmtId="0" fontId="26" fillId="0" borderId="31" xfId="2" applyFont="1" applyFill="1" applyBorder="1" applyAlignment="1" applyProtection="1">
      <alignment horizontal="left" vertical="center" wrapText="1"/>
    </xf>
    <xf numFmtId="0" fontId="26" fillId="0" borderId="32" xfId="2" applyFont="1" applyFill="1" applyBorder="1" applyAlignment="1" applyProtection="1">
      <alignment horizontal="left" vertical="center" wrapText="1"/>
    </xf>
    <xf numFmtId="0" fontId="26" fillId="0" borderId="33" xfId="2" applyFont="1" applyFill="1" applyBorder="1" applyAlignment="1" applyProtection="1">
      <alignment horizontal="left" vertical="center" wrapText="1"/>
    </xf>
    <xf numFmtId="189" fontId="15" fillId="0" borderId="13" xfId="0" applyNumberFormat="1" applyFont="1" applyBorder="1" applyAlignment="1" applyProtection="1">
      <alignment horizontal="center" vertical="center" shrinkToFit="1"/>
      <protection locked="0"/>
    </xf>
    <xf numFmtId="0" fontId="15" fillId="0" borderId="16" xfId="0" applyFont="1" applyBorder="1" applyAlignment="1" applyProtection="1">
      <alignment horizontal="center" vertical="center"/>
    </xf>
    <xf numFmtId="189" fontId="15" fillId="0" borderId="13" xfId="0" quotePrefix="1" applyNumberFormat="1" applyFont="1" applyBorder="1" applyAlignment="1" applyProtection="1">
      <alignment horizontal="center" vertical="center"/>
      <protection locked="0"/>
    </xf>
    <xf numFmtId="0" fontId="15" fillId="0" borderId="0" xfId="0" applyFont="1" applyAlignment="1" applyProtection="1">
      <alignment horizontal="left" vertical="top" wrapText="1"/>
    </xf>
    <xf numFmtId="0" fontId="15" fillId="0" borderId="13" xfId="0" applyFont="1" applyBorder="1" applyAlignment="1" applyProtection="1">
      <alignment horizontal="right" vertical="center"/>
    </xf>
    <xf numFmtId="0" fontId="15" fillId="0" borderId="15" xfId="0" applyFont="1" applyBorder="1" applyAlignment="1" applyProtection="1">
      <alignment horizontal="right" vertical="center"/>
    </xf>
    <xf numFmtId="38" fontId="19" fillId="0" borderId="16" xfId="1" applyFont="1" applyBorder="1" applyAlignment="1" applyProtection="1">
      <alignment horizontal="center" vertical="center"/>
      <protection locked="0"/>
    </xf>
    <xf numFmtId="38" fontId="19" fillId="0" borderId="13" xfId="1" applyFont="1" applyBorder="1" applyAlignment="1" applyProtection="1">
      <alignment horizontal="center" vertical="center"/>
      <protection locked="0"/>
    </xf>
    <xf numFmtId="38" fontId="19" fillId="0" borderId="15" xfId="1" applyFont="1" applyBorder="1" applyAlignment="1" applyProtection="1">
      <alignment horizontal="center" vertical="center"/>
      <protection locked="0"/>
    </xf>
    <xf numFmtId="0" fontId="15" fillId="0" borderId="0" xfId="0" applyFont="1" applyAlignment="1" applyProtection="1">
      <alignment horizontal="left" vertical="center"/>
    </xf>
    <xf numFmtId="178" fontId="15" fillId="0" borderId="0" xfId="0" applyNumberFormat="1" applyFont="1" applyAlignment="1" applyProtection="1">
      <alignment horizontal="left" vertical="center" shrinkToFit="1"/>
      <protection locked="0"/>
    </xf>
    <xf numFmtId="178" fontId="15" fillId="0" borderId="0" xfId="0" applyNumberFormat="1" applyFont="1" applyAlignment="1" applyProtection="1">
      <alignment horizontal="center" vertical="center" shrinkToFit="1"/>
      <protection locked="0"/>
    </xf>
    <xf numFmtId="0" fontId="51" fillId="0" borderId="83" xfId="0" applyFont="1" applyBorder="1" applyAlignment="1">
      <alignment horizontal="left" vertical="center" wrapText="1"/>
    </xf>
    <xf numFmtId="0" fontId="51" fillId="0" borderId="84" xfId="0" applyFont="1" applyBorder="1" applyAlignment="1">
      <alignment horizontal="left" vertical="center" wrapText="1"/>
    </xf>
    <xf numFmtId="0" fontId="71" fillId="0" borderId="0" xfId="0" applyFont="1" applyAlignment="1">
      <alignment horizontal="center" vertical="center" wrapText="1"/>
    </xf>
    <xf numFmtId="0" fontId="77" fillId="0" borderId="0" xfId="0" applyFont="1" applyAlignment="1">
      <alignment horizontal="center" vertical="center" wrapText="1"/>
    </xf>
    <xf numFmtId="180" fontId="87" fillId="0" borderId="0" xfId="0" applyNumberFormat="1" applyFont="1" applyAlignment="1" applyProtection="1">
      <alignment horizontal="right" vertical="center" wrapText="1"/>
      <protection locked="0"/>
    </xf>
    <xf numFmtId="0" fontId="73" fillId="0" borderId="0" xfId="0" applyFont="1" applyAlignment="1" applyProtection="1">
      <alignment horizontal="left" vertical="center" shrinkToFit="1"/>
      <protection locked="0"/>
    </xf>
    <xf numFmtId="0" fontId="83" fillId="0" borderId="0" xfId="0" applyFont="1" applyAlignment="1" applyProtection="1">
      <alignment horizontal="left" vertical="center" shrinkToFit="1"/>
      <protection locked="0"/>
    </xf>
    <xf numFmtId="0" fontId="51" fillId="0" borderId="50" xfId="0" applyFont="1" applyBorder="1" applyAlignment="1" applyProtection="1">
      <alignment horizontal="left" vertical="center" shrinkToFit="1"/>
      <protection locked="0"/>
    </xf>
    <xf numFmtId="0" fontId="51" fillId="0" borderId="82" xfId="0" applyFont="1" applyBorder="1" applyAlignment="1">
      <alignment horizontal="center" vertical="top" wrapText="1"/>
    </xf>
    <xf numFmtId="0" fontId="51" fillId="0" borderId="85" xfId="0" applyFont="1" applyBorder="1" applyAlignment="1">
      <alignment horizontal="center" vertical="top" wrapText="1"/>
    </xf>
    <xf numFmtId="0" fontId="51" fillId="0" borderId="86" xfId="0" applyFont="1" applyBorder="1" applyAlignment="1">
      <alignment horizontal="center" vertical="top" wrapText="1"/>
    </xf>
    <xf numFmtId="0" fontId="51" fillId="0" borderId="52" xfId="0" applyFont="1" applyBorder="1" applyAlignment="1" applyProtection="1">
      <alignment horizontal="center" vertical="center" wrapText="1"/>
      <protection locked="0"/>
    </xf>
    <xf numFmtId="0" fontId="69" fillId="0" borderId="0" xfId="0" applyFont="1" applyAlignment="1">
      <alignment horizontal="justify" vertical="center" wrapText="1"/>
    </xf>
    <xf numFmtId="0" fontId="70" fillId="0" borderId="0" xfId="0" applyFont="1">
      <alignment vertical="center"/>
    </xf>
    <xf numFmtId="0" fontId="72" fillId="0" borderId="0" xfId="0" applyFont="1" applyAlignment="1">
      <alignment horizontal="center" vertical="center" wrapText="1"/>
    </xf>
    <xf numFmtId="0" fontId="51" fillId="0" borderId="52" xfId="0" applyFont="1" applyBorder="1" applyAlignment="1">
      <alignment horizontal="center" vertical="center" wrapText="1"/>
    </xf>
    <xf numFmtId="0" fontId="51" fillId="0" borderId="52" xfId="0" applyFont="1" applyBorder="1" applyAlignment="1">
      <alignment horizontal="left" vertical="center" wrapText="1"/>
    </xf>
    <xf numFmtId="0" fontId="51" fillId="0" borderId="87" xfId="0" applyFont="1" applyBorder="1" applyAlignment="1">
      <alignment horizontal="left" vertical="top" wrapText="1"/>
    </xf>
    <xf numFmtId="0" fontId="51" fillId="0" borderId="88" xfId="0" applyFont="1" applyBorder="1" applyAlignment="1">
      <alignment horizontal="left" vertical="top" wrapText="1"/>
    </xf>
    <xf numFmtId="0" fontId="51" fillId="0" borderId="89" xfId="0" applyFont="1" applyBorder="1" applyAlignment="1">
      <alignment horizontal="left" vertical="top" wrapText="1"/>
    </xf>
    <xf numFmtId="0" fontId="51" fillId="0" borderId="87" xfId="0" applyFont="1" applyBorder="1" applyAlignment="1" applyProtection="1">
      <alignment horizontal="left" vertical="top" wrapText="1"/>
      <protection locked="0"/>
    </xf>
    <xf numFmtId="0" fontId="51" fillId="0" borderId="88" xfId="0" applyFont="1" applyBorder="1" applyAlignment="1" applyProtection="1">
      <alignment horizontal="left" vertical="top" wrapText="1"/>
      <protection locked="0"/>
    </xf>
    <xf numFmtId="0" fontId="51" fillId="0" borderId="89" xfId="0" applyFont="1" applyBorder="1" applyAlignment="1" applyProtection="1">
      <alignment horizontal="left" vertical="top" wrapText="1"/>
      <protection locked="0"/>
    </xf>
    <xf numFmtId="0" fontId="51" fillId="0" borderId="90" xfId="0" applyFont="1" applyBorder="1" applyAlignment="1" applyProtection="1">
      <alignment horizontal="left" vertical="top" wrapText="1"/>
      <protection locked="0"/>
    </xf>
    <xf numFmtId="0" fontId="51" fillId="0" borderId="50" xfId="0" applyFont="1" applyBorder="1" applyAlignment="1" applyProtection="1">
      <alignment horizontal="left" vertical="top" wrapText="1"/>
      <protection locked="0"/>
    </xf>
    <xf numFmtId="0" fontId="51" fillId="0" borderId="91" xfId="0" applyFont="1" applyBorder="1" applyAlignment="1" applyProtection="1">
      <alignment horizontal="left" vertical="top" wrapText="1"/>
      <protection locked="0"/>
    </xf>
    <xf numFmtId="0" fontId="51" fillId="0" borderId="82" xfId="0" applyFont="1" applyBorder="1" applyAlignment="1">
      <alignment horizontal="center" vertical="center" wrapText="1"/>
    </xf>
    <xf numFmtId="0" fontId="90" fillId="0" borderId="83" xfId="0" applyFont="1" applyBorder="1" applyAlignment="1">
      <alignment horizontal="left" vertical="center" wrapText="1"/>
    </xf>
    <xf numFmtId="0" fontId="90" fillId="0" borderId="51" xfId="0" applyFont="1" applyBorder="1" applyAlignment="1">
      <alignment horizontal="left" vertical="center" wrapText="1"/>
    </xf>
    <xf numFmtId="0" fontId="90" fillId="0" borderId="84" xfId="0" applyFont="1" applyBorder="1" applyAlignment="1">
      <alignment horizontal="left" vertical="center" wrapText="1"/>
    </xf>
    <xf numFmtId="0" fontId="71" fillId="0" borderId="52" xfId="0" applyFont="1" applyBorder="1" applyAlignment="1">
      <alignment horizontal="justify" vertical="center" wrapText="1"/>
    </xf>
    <xf numFmtId="0" fontId="71" fillId="0" borderId="52" xfId="0" applyFont="1" applyBorder="1" applyAlignment="1" applyProtection="1">
      <alignment horizontal="left" vertical="top" wrapText="1"/>
      <protection locked="0"/>
    </xf>
    <xf numFmtId="196" fontId="71" fillId="0" borderId="52" xfId="0" applyNumberFormat="1" applyFont="1" applyBorder="1" applyAlignment="1" applyProtection="1">
      <alignment horizontal="left" vertical="top" wrapText="1"/>
      <protection locked="0"/>
    </xf>
    <xf numFmtId="0" fontId="51" fillId="0" borderId="83" xfId="0" applyFont="1" applyBorder="1" applyAlignment="1">
      <alignment horizontal="center" vertical="center" wrapText="1"/>
    </xf>
    <xf numFmtId="0" fontId="51" fillId="0" borderId="84" xfId="0" applyFont="1" applyBorder="1" applyAlignment="1">
      <alignment horizontal="center" vertical="center" wrapText="1"/>
    </xf>
    <xf numFmtId="0" fontId="77" fillId="0" borderId="0" xfId="0" applyFont="1" applyAlignment="1">
      <alignment horizontal="left" vertical="center" wrapText="1"/>
    </xf>
    <xf numFmtId="0" fontId="6" fillId="0" borderId="0" xfId="0" applyFont="1">
      <alignment vertical="center"/>
    </xf>
    <xf numFmtId="0" fontId="51" fillId="0" borderId="52" xfId="0" applyFont="1" applyBorder="1" applyAlignment="1">
      <alignment horizontal="center" vertical="top" wrapText="1"/>
    </xf>
    <xf numFmtId="0" fontId="77" fillId="0" borderId="52" xfId="0" applyFont="1" applyBorder="1" applyAlignment="1">
      <alignment horizontal="center" vertical="center" wrapText="1"/>
    </xf>
    <xf numFmtId="0" fontId="3" fillId="0" borderId="13" xfId="3" applyFont="1" applyBorder="1" applyAlignment="1" applyProtection="1">
      <alignment horizontal="left" vertical="center" wrapText="1"/>
    </xf>
    <xf numFmtId="189" fontId="13" fillId="3" borderId="13" xfId="3" applyNumberFormat="1" applyFont="1" applyFill="1" applyBorder="1" applyAlignment="1" applyProtection="1">
      <alignment horizontal="center" vertical="center"/>
      <protection locked="0"/>
    </xf>
    <xf numFmtId="189" fontId="13" fillId="3" borderId="15" xfId="3" applyNumberFormat="1" applyFont="1" applyFill="1" applyBorder="1" applyAlignment="1" applyProtection="1">
      <alignment horizontal="center" vertical="center" shrinkToFit="1"/>
      <protection locked="0"/>
    </xf>
    <xf numFmtId="189" fontId="13" fillId="3" borderId="14" xfId="3" applyNumberFormat="1" applyFont="1" applyFill="1" applyBorder="1" applyAlignment="1" applyProtection="1">
      <alignment horizontal="center" vertical="center" shrinkToFit="1"/>
      <protection locked="0"/>
    </xf>
    <xf numFmtId="189" fontId="13" fillId="3" borderId="16" xfId="3" applyNumberFormat="1" applyFont="1" applyFill="1" applyBorder="1" applyAlignment="1" applyProtection="1">
      <alignment horizontal="center" vertical="center" shrinkToFit="1"/>
      <protection locked="0"/>
    </xf>
    <xf numFmtId="0" fontId="3" fillId="0" borderId="15" xfId="3" applyFont="1" applyBorder="1" applyAlignment="1" applyProtection="1">
      <alignment horizontal="left" vertical="center" wrapText="1"/>
    </xf>
    <xf numFmtId="0" fontId="3" fillId="0" borderId="14" xfId="3"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16" xfId="0" applyFont="1" applyBorder="1" applyAlignment="1" applyProtection="1">
      <alignment horizontal="left" vertical="center" wrapText="1"/>
    </xf>
    <xf numFmtId="186" fontId="13" fillId="3" borderId="15" xfId="4" applyNumberFormat="1" applyFont="1" applyFill="1" applyBorder="1" applyAlignment="1" applyProtection="1">
      <alignment horizontal="right" vertical="center"/>
      <protection locked="0"/>
    </xf>
    <xf numFmtId="186" fontId="13" fillId="3" borderId="14" xfId="4" applyNumberFormat="1" applyFont="1" applyFill="1" applyBorder="1" applyAlignment="1" applyProtection="1">
      <alignment horizontal="right" vertical="center"/>
      <protection locked="0"/>
    </xf>
    <xf numFmtId="0" fontId="13" fillId="3" borderId="15" xfId="3" applyFont="1" applyFill="1" applyBorder="1" applyAlignment="1" applyProtection="1">
      <alignment horizontal="right" vertical="center"/>
      <protection locked="0"/>
    </xf>
    <xf numFmtId="0" fontId="13" fillId="3" borderId="14" xfId="3" applyFont="1" applyFill="1" applyBorder="1" applyAlignment="1" applyProtection="1">
      <alignment horizontal="right" vertical="center"/>
      <protection locked="0"/>
    </xf>
    <xf numFmtId="195" fontId="13" fillId="3" borderId="15" xfId="3" applyNumberFormat="1" applyFont="1" applyFill="1" applyBorder="1" applyAlignment="1" applyProtection="1">
      <alignment horizontal="center" vertical="center"/>
      <protection locked="0"/>
    </xf>
    <xf numFmtId="195" fontId="13" fillId="3" borderId="14" xfId="3" applyNumberFormat="1" applyFont="1" applyFill="1" applyBorder="1" applyAlignment="1" applyProtection="1">
      <alignment horizontal="center" vertical="center"/>
      <protection locked="0"/>
    </xf>
    <xf numFmtId="176" fontId="13" fillId="3" borderId="15" xfId="6" applyNumberFormat="1" applyFont="1" applyFill="1" applyBorder="1" applyAlignment="1" applyProtection="1">
      <alignment horizontal="right" vertical="center"/>
    </xf>
    <xf numFmtId="176" fontId="13" fillId="3" borderId="14" xfId="6" applyNumberFormat="1" applyFont="1" applyFill="1" applyBorder="1" applyAlignment="1" applyProtection="1">
      <alignment horizontal="right" vertical="center"/>
    </xf>
    <xf numFmtId="2" fontId="13" fillId="3" borderId="15" xfId="3" applyNumberFormat="1" applyFont="1" applyFill="1" applyBorder="1" applyAlignment="1" applyProtection="1">
      <alignment horizontal="right" vertical="center"/>
    </xf>
    <xf numFmtId="2" fontId="13" fillId="3" borderId="14" xfId="3" applyNumberFormat="1" applyFont="1" applyFill="1" applyBorder="1" applyAlignment="1" applyProtection="1">
      <alignment horizontal="right" vertical="center"/>
    </xf>
    <xf numFmtId="189" fontId="35" fillId="3" borderId="0" xfId="3" applyNumberFormat="1" applyFont="1" applyFill="1" applyAlignment="1" applyProtection="1">
      <alignment horizontal="center" vertical="center" shrinkToFit="1"/>
      <protection locked="0"/>
    </xf>
    <xf numFmtId="0" fontId="4" fillId="0" borderId="13" xfId="3" applyBorder="1" applyAlignment="1" applyProtection="1">
      <alignment horizontal="center" vertical="center"/>
    </xf>
    <xf numFmtId="0" fontId="4" fillId="0" borderId="13" xfId="3" applyBorder="1" applyAlignment="1" applyProtection="1">
      <alignment horizontal="center"/>
    </xf>
    <xf numFmtId="183" fontId="37" fillId="0" borderId="22" xfId="3" applyNumberFormat="1" applyFont="1" applyFill="1" applyBorder="1" applyAlignment="1">
      <alignment vertical="center" wrapText="1"/>
    </xf>
    <xf numFmtId="0" fontId="11" fillId="0" borderId="23" xfId="3" applyFont="1" applyBorder="1" applyAlignment="1">
      <alignment vertical="center" wrapText="1"/>
    </xf>
    <xf numFmtId="0" fontId="11" fillId="0" borderId="24" xfId="3" applyFont="1" applyBorder="1" applyAlignment="1">
      <alignment vertical="center" wrapText="1"/>
    </xf>
    <xf numFmtId="0" fontId="11" fillId="0" borderId="25" xfId="3" applyFont="1" applyBorder="1" applyAlignment="1">
      <alignment vertical="center" wrapText="1"/>
    </xf>
    <xf numFmtId="0" fontId="11" fillId="0" borderId="0" xfId="3" applyFont="1" applyAlignment="1">
      <alignment vertical="center" wrapText="1"/>
    </xf>
    <xf numFmtId="0" fontId="11" fillId="0" borderId="26" xfId="3" applyFont="1" applyBorder="1" applyAlignment="1">
      <alignment vertical="center" wrapText="1"/>
    </xf>
    <xf numFmtId="0" fontId="11" fillId="0" borderId="27" xfId="3" applyFont="1" applyBorder="1" applyAlignment="1">
      <alignment vertical="center" wrapText="1"/>
    </xf>
    <xf numFmtId="0" fontId="11" fillId="0" borderId="28" xfId="3" applyFont="1" applyBorder="1" applyAlignment="1">
      <alignment vertical="center" wrapText="1"/>
    </xf>
    <xf numFmtId="0" fontId="11" fillId="0" borderId="29" xfId="3" applyFont="1" applyBorder="1" applyAlignment="1">
      <alignment vertical="center" wrapText="1"/>
    </xf>
    <xf numFmtId="0" fontId="37" fillId="0" borderId="22" xfId="3" applyFont="1" applyFill="1" applyBorder="1" applyAlignment="1">
      <alignment horizontal="center" vertical="center" wrapText="1"/>
    </xf>
    <xf numFmtId="0" fontId="11" fillId="0" borderId="23" xfId="3" applyFont="1" applyBorder="1" applyAlignment="1">
      <alignment horizontal="center" vertical="center" wrapText="1"/>
    </xf>
    <xf numFmtId="0" fontId="11" fillId="0" borderId="24" xfId="3" applyFont="1" applyBorder="1" applyAlignment="1">
      <alignment horizontal="center" vertical="center" wrapText="1"/>
    </xf>
    <xf numFmtId="0" fontId="11" fillId="0" borderId="25" xfId="3" applyFont="1" applyBorder="1" applyAlignment="1">
      <alignment horizontal="center" vertical="center" wrapText="1"/>
    </xf>
    <xf numFmtId="0" fontId="11" fillId="0" borderId="0" xfId="3" applyFont="1" applyAlignment="1">
      <alignment horizontal="center" vertical="center" wrapText="1"/>
    </xf>
    <xf numFmtId="0" fontId="11" fillId="0" borderId="26" xfId="3" applyFont="1" applyBorder="1" applyAlignment="1">
      <alignment horizontal="center" vertical="center" wrapText="1"/>
    </xf>
    <xf numFmtId="0" fontId="11" fillId="0" borderId="27" xfId="3" applyFont="1" applyBorder="1" applyAlignment="1">
      <alignment horizontal="center" vertical="center" wrapText="1"/>
    </xf>
    <xf numFmtId="0" fontId="11" fillId="0" borderId="28" xfId="3" applyFont="1" applyBorder="1" applyAlignment="1">
      <alignment horizontal="center" vertical="center" wrapText="1"/>
    </xf>
    <xf numFmtId="0" fontId="11" fillId="0" borderId="29" xfId="3" applyFont="1" applyBorder="1" applyAlignment="1">
      <alignment horizontal="center" vertical="center" wrapText="1"/>
    </xf>
    <xf numFmtId="182" fontId="42" fillId="0" borderId="22" xfId="3" applyNumberFormat="1" applyFont="1" applyFill="1" applyBorder="1" applyAlignment="1">
      <alignment horizontal="center" vertical="center"/>
    </xf>
    <xf numFmtId="0" fontId="11" fillId="0" borderId="23" xfId="3" applyFont="1" applyBorder="1" applyAlignment="1">
      <alignment horizontal="center" vertical="center"/>
    </xf>
    <xf numFmtId="0" fontId="11" fillId="0" borderId="25" xfId="3" applyFont="1" applyBorder="1" applyAlignment="1">
      <alignment horizontal="center" vertical="center"/>
    </xf>
    <xf numFmtId="0" fontId="11" fillId="0" borderId="0" xfId="3" applyFont="1" applyAlignment="1">
      <alignment horizontal="center" vertical="center"/>
    </xf>
    <xf numFmtId="0" fontId="11" fillId="0" borderId="27" xfId="3" applyFont="1" applyBorder="1" applyAlignment="1">
      <alignment horizontal="center" vertical="center"/>
    </xf>
    <xf numFmtId="0" fontId="11" fillId="0" borderId="28" xfId="3" applyFont="1" applyBorder="1" applyAlignment="1">
      <alignment horizontal="center" vertical="center"/>
    </xf>
    <xf numFmtId="0" fontId="37" fillId="0" borderId="23" xfId="3" applyFont="1" applyFill="1" applyBorder="1" applyAlignment="1">
      <alignment horizontal="center" vertical="center" shrinkToFit="1"/>
    </xf>
    <xf numFmtId="0" fontId="11" fillId="0" borderId="23" xfId="3" applyFont="1" applyBorder="1" applyAlignment="1">
      <alignment horizontal="center" vertical="center" shrinkToFit="1"/>
    </xf>
    <xf numFmtId="0" fontId="11" fillId="0" borderId="24" xfId="3" applyFont="1" applyBorder="1" applyAlignment="1">
      <alignment horizontal="center" vertical="center" shrinkToFit="1"/>
    </xf>
    <xf numFmtId="0" fontId="11" fillId="0" borderId="0" xfId="3" applyFont="1" applyAlignment="1">
      <alignment horizontal="center" vertical="center" shrinkToFit="1"/>
    </xf>
    <xf numFmtId="0" fontId="11" fillId="0" borderId="26" xfId="3" applyFont="1" applyBorder="1" applyAlignment="1">
      <alignment horizontal="center" vertical="center" shrinkToFit="1"/>
    </xf>
    <xf numFmtId="0" fontId="11" fillId="0" borderId="28" xfId="3" applyFont="1" applyBorder="1" applyAlignment="1">
      <alignment horizontal="center" vertical="center" shrinkToFit="1"/>
    </xf>
    <xf numFmtId="0" fontId="11" fillId="0" borderId="29" xfId="3" applyFont="1" applyBorder="1" applyAlignment="1">
      <alignment horizontal="center" vertical="center" shrinkToFit="1"/>
    </xf>
    <xf numFmtId="183" fontId="42" fillId="0" borderId="22" xfId="3" applyNumberFormat="1" applyFont="1" applyFill="1" applyBorder="1" applyAlignment="1">
      <alignment horizontal="center" vertical="center"/>
    </xf>
    <xf numFmtId="183" fontId="11" fillId="0" borderId="22" xfId="3" applyNumberFormat="1" applyFont="1" applyFill="1" applyBorder="1" applyAlignment="1">
      <alignment vertical="center" wrapText="1"/>
    </xf>
    <xf numFmtId="184" fontId="42" fillId="0" borderId="23" xfId="3" applyNumberFormat="1" applyFont="1" applyFill="1" applyBorder="1" applyAlignment="1">
      <alignment horizontal="center" vertical="center" shrinkToFit="1"/>
    </xf>
    <xf numFmtId="183" fontId="43" fillId="0" borderId="38" xfId="3" applyNumberFormat="1" applyFont="1" applyFill="1" applyBorder="1" applyAlignment="1">
      <alignment horizontal="center" vertical="center" wrapText="1"/>
    </xf>
    <xf numFmtId="0" fontId="11" fillId="0" borderId="39" xfId="3" applyFont="1" applyBorder="1" applyAlignment="1">
      <alignment horizontal="center" vertical="center" wrapText="1"/>
    </xf>
    <xf numFmtId="0" fontId="11" fillId="0" borderId="40" xfId="3" applyFont="1" applyBorder="1" applyAlignment="1">
      <alignment horizontal="center" vertical="center" wrapText="1"/>
    </xf>
    <xf numFmtId="0" fontId="11" fillId="0" borderId="41" xfId="3" applyFont="1" applyBorder="1" applyAlignment="1">
      <alignment horizontal="center" vertical="center" wrapText="1"/>
    </xf>
    <xf numFmtId="0" fontId="11" fillId="0" borderId="42" xfId="3" applyFont="1" applyBorder="1" applyAlignment="1">
      <alignment horizontal="center" vertical="center" wrapText="1"/>
    </xf>
    <xf numFmtId="0" fontId="11" fillId="0" borderId="43" xfId="3" applyFont="1" applyBorder="1" applyAlignment="1">
      <alignment horizontal="center" vertical="center" wrapText="1"/>
    </xf>
    <xf numFmtId="0" fontId="11" fillId="0" borderId="44" xfId="3" applyFont="1" applyBorder="1" applyAlignment="1">
      <alignment horizontal="center" vertical="center" wrapText="1"/>
    </xf>
    <xf numFmtId="0" fontId="11" fillId="0" borderId="45" xfId="3" applyFont="1" applyBorder="1" applyAlignment="1">
      <alignment horizontal="center" vertical="center" wrapText="1"/>
    </xf>
    <xf numFmtId="0" fontId="11" fillId="0" borderId="46" xfId="3" applyFont="1" applyBorder="1" applyAlignment="1">
      <alignment horizontal="center" vertical="center" wrapText="1"/>
    </xf>
    <xf numFmtId="184" fontId="42" fillId="3" borderId="22" xfId="3" applyNumberFormat="1" applyFont="1" applyFill="1" applyBorder="1" applyAlignment="1">
      <alignment horizontal="center" vertical="center"/>
    </xf>
    <xf numFmtId="0" fontId="11" fillId="3" borderId="23" xfId="3" applyFont="1" applyFill="1" applyBorder="1" applyAlignment="1">
      <alignment horizontal="center" vertical="center"/>
    </xf>
    <xf numFmtId="0" fontId="11" fillId="3" borderId="25" xfId="3" applyFont="1" applyFill="1" applyBorder="1" applyAlignment="1">
      <alignment horizontal="center" vertical="center"/>
    </xf>
    <xf numFmtId="0" fontId="11" fillId="3" borderId="0" xfId="3" applyFont="1" applyFill="1" applyAlignment="1">
      <alignment horizontal="center" vertical="center"/>
    </xf>
    <xf numFmtId="0" fontId="11" fillId="3" borderId="27" xfId="3" applyFont="1" applyFill="1" applyBorder="1" applyAlignment="1">
      <alignment horizontal="center" vertical="center"/>
    </xf>
    <xf numFmtId="0" fontId="11" fillId="3" borderId="28" xfId="3" applyFont="1" applyFill="1" applyBorder="1" applyAlignment="1">
      <alignment horizontal="center" vertical="center"/>
    </xf>
    <xf numFmtId="184" fontId="42" fillId="0" borderId="22" xfId="3" applyNumberFormat="1" applyFont="1" applyFill="1" applyBorder="1" applyAlignment="1">
      <alignment horizontal="center" vertical="center"/>
    </xf>
    <xf numFmtId="0" fontId="37" fillId="0" borderId="23" xfId="3" applyFont="1" applyFill="1" applyBorder="1" applyAlignment="1">
      <alignment horizontal="center" vertical="center" wrapText="1"/>
    </xf>
    <xf numFmtId="183" fontId="42" fillId="3" borderId="22" xfId="3" applyNumberFormat="1" applyFont="1" applyFill="1" applyBorder="1" applyAlignment="1" applyProtection="1">
      <alignment horizontal="center" vertical="center" wrapText="1"/>
      <protection locked="0"/>
    </xf>
    <xf numFmtId="0" fontId="11" fillId="3" borderId="23" xfId="3" applyFont="1" applyFill="1" applyBorder="1" applyAlignment="1">
      <alignment horizontal="center" vertical="center" wrapText="1"/>
    </xf>
    <xf numFmtId="0" fontId="11" fillId="3" borderId="24" xfId="3" applyFont="1" applyFill="1" applyBorder="1" applyAlignment="1">
      <alignment horizontal="center" vertical="center" wrapText="1"/>
    </xf>
    <xf numFmtId="0" fontId="11" fillId="3" borderId="25" xfId="3" applyFont="1" applyFill="1" applyBorder="1" applyAlignment="1">
      <alignment horizontal="center" vertical="center" wrapText="1"/>
    </xf>
    <xf numFmtId="0" fontId="11" fillId="3" borderId="0" xfId="3" applyFont="1" applyFill="1" applyAlignment="1">
      <alignment horizontal="center" vertical="center" wrapText="1"/>
    </xf>
    <xf numFmtId="0" fontId="11" fillId="3" borderId="26" xfId="3" applyFont="1" applyFill="1" applyBorder="1" applyAlignment="1">
      <alignment horizontal="center" vertical="center" wrapText="1"/>
    </xf>
    <xf numFmtId="0" fontId="11" fillId="3" borderId="27" xfId="3" applyFont="1" applyFill="1" applyBorder="1" applyAlignment="1">
      <alignment horizontal="center" vertical="center" wrapText="1"/>
    </xf>
    <xf numFmtId="0" fontId="11" fillId="3" borderId="28" xfId="3" applyFont="1" applyFill="1" applyBorder="1" applyAlignment="1">
      <alignment horizontal="center" vertical="center" wrapText="1"/>
    </xf>
    <xf numFmtId="0" fontId="11" fillId="3" borderId="29" xfId="3" applyFont="1" applyFill="1" applyBorder="1" applyAlignment="1">
      <alignment horizontal="center" vertical="center" wrapText="1"/>
    </xf>
    <xf numFmtId="183" fontId="42" fillId="0" borderId="22" xfId="3" applyNumberFormat="1" applyFont="1" applyFill="1" applyBorder="1" applyAlignment="1" applyProtection="1">
      <alignment horizontal="center" vertical="center" wrapText="1"/>
      <protection locked="0"/>
    </xf>
    <xf numFmtId="0" fontId="11" fillId="0" borderId="23" xfId="3" applyFont="1" applyBorder="1" applyAlignment="1" applyProtection="1">
      <alignment horizontal="center" vertical="center" wrapText="1"/>
      <protection locked="0"/>
    </xf>
    <xf numFmtId="0" fontId="11" fillId="0" borderId="24" xfId="3" applyFont="1" applyBorder="1" applyAlignment="1" applyProtection="1">
      <alignment horizontal="center" vertical="center" wrapText="1"/>
      <protection locked="0"/>
    </xf>
    <xf numFmtId="0" fontId="11" fillId="0" borderId="25" xfId="3" applyFont="1" applyBorder="1" applyAlignment="1" applyProtection="1">
      <alignment horizontal="center" vertical="center" wrapText="1"/>
      <protection locked="0"/>
    </xf>
    <xf numFmtId="0" fontId="11" fillId="0" borderId="0" xfId="3" applyFont="1" applyAlignment="1" applyProtection="1">
      <alignment horizontal="center" vertical="center" wrapText="1"/>
      <protection locked="0"/>
    </xf>
    <xf numFmtId="0" fontId="11" fillId="0" borderId="26" xfId="3" applyFont="1" applyBorder="1" applyAlignment="1" applyProtection="1">
      <alignment horizontal="center" vertical="center" wrapText="1"/>
      <protection locked="0"/>
    </xf>
    <xf numFmtId="0" fontId="11" fillId="0" borderId="27" xfId="3" applyFont="1" applyBorder="1" applyAlignment="1" applyProtection="1">
      <alignment horizontal="center" vertical="center" wrapText="1"/>
      <protection locked="0"/>
    </xf>
    <xf numFmtId="0" fontId="11" fillId="0" borderId="28" xfId="3" applyFont="1" applyBorder="1" applyAlignment="1" applyProtection="1">
      <alignment horizontal="center" vertical="center" wrapText="1"/>
      <protection locked="0"/>
    </xf>
    <xf numFmtId="0" fontId="11" fillId="0" borderId="29" xfId="3" applyFont="1" applyBorder="1" applyAlignment="1" applyProtection="1">
      <alignment horizontal="center" vertical="center" wrapText="1"/>
      <protection locked="0"/>
    </xf>
    <xf numFmtId="182" fontId="42" fillId="3" borderId="22" xfId="3" applyNumberFormat="1" applyFont="1" applyFill="1" applyBorder="1" applyAlignment="1">
      <alignment horizontal="center" vertical="center" wrapText="1"/>
    </xf>
    <xf numFmtId="182" fontId="42" fillId="0" borderId="22" xfId="3" applyNumberFormat="1" applyFont="1" applyFill="1" applyBorder="1" applyAlignment="1">
      <alignment horizontal="center" vertical="center" wrapText="1"/>
    </xf>
    <xf numFmtId="181" fontId="42" fillId="0" borderId="22" xfId="3" applyNumberFormat="1" applyFont="1" applyFill="1" applyBorder="1" applyAlignment="1" applyProtection="1">
      <alignment horizontal="center" vertical="center" wrapText="1"/>
      <protection locked="0"/>
    </xf>
    <xf numFmtId="181" fontId="37" fillId="0" borderId="23" xfId="3" applyNumberFormat="1" applyFont="1" applyFill="1" applyBorder="1" applyAlignment="1">
      <alignment horizontal="center" vertical="center" wrapText="1"/>
    </xf>
    <xf numFmtId="179" fontId="11" fillId="0" borderId="22" xfId="3" applyNumberFormat="1" applyFont="1" applyFill="1" applyBorder="1" applyAlignment="1">
      <alignment vertical="center" wrapText="1"/>
    </xf>
    <xf numFmtId="186" fontId="42" fillId="3" borderId="22" xfId="3" applyNumberFormat="1" applyFont="1" applyFill="1" applyBorder="1" applyAlignment="1" applyProtection="1">
      <alignment horizontal="center" vertical="center" wrapText="1"/>
      <protection locked="0"/>
    </xf>
    <xf numFmtId="186" fontId="11" fillId="3" borderId="23" xfId="3" applyNumberFormat="1" applyFont="1" applyFill="1" applyBorder="1" applyAlignment="1" applyProtection="1">
      <alignment horizontal="center" vertical="center" wrapText="1"/>
      <protection locked="0"/>
    </xf>
    <xf numFmtId="186" fontId="11" fillId="3" borderId="25" xfId="3" applyNumberFormat="1" applyFont="1" applyFill="1" applyBorder="1" applyAlignment="1" applyProtection="1">
      <alignment horizontal="center" vertical="center" wrapText="1"/>
      <protection locked="0"/>
    </xf>
    <xf numFmtId="186" fontId="11" fillId="3" borderId="0" xfId="3" applyNumberFormat="1" applyFont="1" applyFill="1" applyAlignment="1" applyProtection="1">
      <alignment horizontal="center" vertical="center" wrapText="1"/>
      <protection locked="0"/>
    </xf>
    <xf numFmtId="186" fontId="11" fillId="3" borderId="27" xfId="3" applyNumberFormat="1" applyFont="1" applyFill="1" applyBorder="1" applyAlignment="1" applyProtection="1">
      <alignment horizontal="center" vertical="center" wrapText="1"/>
      <protection locked="0"/>
    </xf>
    <xf numFmtId="186" fontId="11" fillId="3" borderId="28" xfId="3" applyNumberFormat="1" applyFont="1" applyFill="1" applyBorder="1" applyAlignment="1" applyProtection="1">
      <alignment horizontal="center" vertical="center" wrapText="1"/>
      <protection locked="0"/>
    </xf>
    <xf numFmtId="0" fontId="37" fillId="0" borderId="22" xfId="3" applyFont="1" applyFill="1" applyBorder="1" applyAlignment="1">
      <alignment vertical="center" wrapText="1"/>
    </xf>
    <xf numFmtId="0" fontId="41" fillId="0" borderId="22" xfId="3" applyFont="1" applyFill="1" applyBorder="1" applyAlignment="1">
      <alignment horizontal="center" vertical="center" wrapText="1"/>
    </xf>
    <xf numFmtId="189" fontId="41" fillId="3" borderId="22" xfId="3" applyNumberFormat="1" applyFont="1" applyFill="1" applyBorder="1" applyAlignment="1" applyProtection="1">
      <alignment horizontal="center" vertical="center" wrapText="1"/>
      <protection locked="0"/>
    </xf>
    <xf numFmtId="189" fontId="11" fillId="3" borderId="23" xfId="3" applyNumberFormat="1" applyFont="1" applyFill="1" applyBorder="1" applyAlignment="1" applyProtection="1">
      <alignment horizontal="center" vertical="center" wrapText="1"/>
      <protection locked="0"/>
    </xf>
    <xf numFmtId="189" fontId="11" fillId="3" borderId="24" xfId="3" applyNumberFormat="1" applyFont="1" applyFill="1" applyBorder="1" applyAlignment="1" applyProtection="1">
      <alignment horizontal="center" vertical="center" wrapText="1"/>
      <protection locked="0"/>
    </xf>
    <xf numFmtId="189" fontId="11" fillId="3" borderId="25" xfId="3" applyNumberFormat="1" applyFont="1" applyFill="1" applyBorder="1" applyAlignment="1" applyProtection="1">
      <alignment horizontal="center" vertical="center" wrapText="1"/>
      <protection locked="0"/>
    </xf>
    <xf numFmtId="189" fontId="11" fillId="3" borderId="0" xfId="3" applyNumberFormat="1" applyFont="1" applyFill="1" applyAlignment="1" applyProtection="1">
      <alignment horizontal="center" vertical="center" wrapText="1"/>
      <protection locked="0"/>
    </xf>
    <xf numFmtId="189" fontId="11" fillId="3" borderId="26" xfId="3" applyNumberFormat="1" applyFont="1" applyFill="1" applyBorder="1" applyAlignment="1" applyProtection="1">
      <alignment horizontal="center" vertical="center" wrapText="1"/>
      <protection locked="0"/>
    </xf>
    <xf numFmtId="189" fontId="11" fillId="3" borderId="27" xfId="3" applyNumberFormat="1" applyFont="1" applyFill="1" applyBorder="1" applyAlignment="1" applyProtection="1">
      <alignment horizontal="center" vertical="center" wrapText="1"/>
      <protection locked="0"/>
    </xf>
    <xf numFmtId="189" fontId="11" fillId="3" borderId="28" xfId="3" applyNumberFormat="1" applyFont="1" applyFill="1" applyBorder="1" applyAlignment="1" applyProtection="1">
      <alignment horizontal="center" vertical="center" wrapText="1"/>
      <protection locked="0"/>
    </xf>
    <xf numFmtId="189" fontId="11" fillId="3" borderId="29" xfId="3" applyNumberFormat="1" applyFont="1" applyFill="1" applyBorder="1" applyAlignment="1" applyProtection="1">
      <alignment horizontal="center" vertical="center" wrapText="1"/>
      <protection locked="0"/>
    </xf>
    <xf numFmtId="179" fontId="41" fillId="0" borderId="22" xfId="3" applyNumberFormat="1" applyFont="1" applyFill="1" applyBorder="1" applyAlignment="1" applyProtection="1">
      <alignment horizontal="center" vertical="center" wrapText="1"/>
      <protection locked="0"/>
    </xf>
    <xf numFmtId="179" fontId="37" fillId="0" borderId="38" xfId="3" applyNumberFormat="1" applyFont="1" applyFill="1" applyBorder="1" applyAlignment="1">
      <alignment vertical="center"/>
    </xf>
    <xf numFmtId="0" fontId="11" fillId="0" borderId="39" xfId="3" applyFont="1" applyBorder="1" applyAlignment="1">
      <alignment vertical="center"/>
    </xf>
    <xf numFmtId="0" fontId="11" fillId="0" borderId="40" xfId="3" applyFont="1" applyBorder="1" applyAlignment="1">
      <alignment vertical="center"/>
    </xf>
    <xf numFmtId="0" fontId="11" fillId="0" borderId="41" xfId="3" applyFont="1" applyBorder="1" applyAlignment="1">
      <alignment vertical="center"/>
    </xf>
    <xf numFmtId="0" fontId="11" fillId="0" borderId="42" xfId="3" applyFont="1" applyBorder="1" applyAlignment="1">
      <alignment vertical="center"/>
    </xf>
    <xf numFmtId="0" fontId="11" fillId="0" borderId="43" xfId="3" applyFont="1" applyBorder="1" applyAlignment="1">
      <alignment vertical="center"/>
    </xf>
    <xf numFmtId="0" fontId="11" fillId="0" borderId="44" xfId="3" applyFont="1" applyBorder="1" applyAlignment="1">
      <alignment vertical="center"/>
    </xf>
    <xf numFmtId="0" fontId="11" fillId="0" borderId="45" xfId="3" applyFont="1" applyBorder="1" applyAlignment="1">
      <alignment vertical="center"/>
    </xf>
    <xf numFmtId="0" fontId="11" fillId="0" borderId="46" xfId="3" applyFont="1" applyBorder="1" applyAlignment="1">
      <alignment vertical="center"/>
    </xf>
    <xf numFmtId="185" fontId="41" fillId="3" borderId="22" xfId="3" applyNumberFormat="1" applyFont="1" applyFill="1" applyBorder="1" applyAlignment="1" applyProtection="1">
      <alignment horizontal="center" vertical="center" wrapText="1"/>
      <protection locked="0"/>
    </xf>
    <xf numFmtId="185" fontId="11" fillId="3" borderId="23" xfId="3" applyNumberFormat="1" applyFont="1" applyFill="1" applyBorder="1" applyAlignment="1" applyProtection="1">
      <alignment horizontal="center" vertical="center" wrapText="1"/>
      <protection locked="0"/>
    </xf>
    <xf numFmtId="185" fontId="11" fillId="3" borderId="24" xfId="3" applyNumberFormat="1" applyFont="1" applyFill="1" applyBorder="1" applyAlignment="1" applyProtection="1">
      <alignment horizontal="center" vertical="center" wrapText="1"/>
      <protection locked="0"/>
    </xf>
    <xf numFmtId="185" fontId="11" fillId="3" borderId="25" xfId="3" applyNumberFormat="1" applyFont="1" applyFill="1" applyBorder="1" applyAlignment="1" applyProtection="1">
      <alignment horizontal="center" vertical="center" wrapText="1"/>
      <protection locked="0"/>
    </xf>
    <xf numFmtId="185" fontId="11" fillId="3" borderId="0" xfId="3" applyNumberFormat="1" applyFont="1" applyFill="1" applyAlignment="1" applyProtection="1">
      <alignment horizontal="center" vertical="center" wrapText="1"/>
      <protection locked="0"/>
    </xf>
    <xf numFmtId="185" fontId="11" fillId="3" borderId="26" xfId="3" applyNumberFormat="1" applyFont="1" applyFill="1" applyBorder="1" applyAlignment="1" applyProtection="1">
      <alignment horizontal="center" vertical="center" wrapText="1"/>
      <protection locked="0"/>
    </xf>
    <xf numFmtId="185" fontId="11" fillId="3" borderId="27" xfId="3" applyNumberFormat="1" applyFont="1" applyFill="1" applyBorder="1" applyAlignment="1" applyProtection="1">
      <alignment horizontal="center" vertical="center" wrapText="1"/>
      <protection locked="0"/>
    </xf>
    <xf numFmtId="185" fontId="11" fillId="3" borderId="28" xfId="3" applyNumberFormat="1" applyFont="1" applyFill="1" applyBorder="1" applyAlignment="1" applyProtection="1">
      <alignment horizontal="center" vertical="center" wrapText="1"/>
      <protection locked="0"/>
    </xf>
    <xf numFmtId="185" fontId="11" fillId="3" borderId="29" xfId="3" applyNumberFormat="1" applyFont="1" applyFill="1" applyBorder="1" applyAlignment="1" applyProtection="1">
      <alignment horizontal="center" vertical="center" wrapText="1"/>
      <protection locked="0"/>
    </xf>
    <xf numFmtId="180" fontId="41" fillId="0" borderId="22" xfId="3" applyNumberFormat="1" applyFont="1" applyFill="1" applyBorder="1" applyAlignment="1" applyProtection="1">
      <alignment horizontal="center" vertical="center" wrapText="1"/>
      <protection locked="0"/>
    </xf>
    <xf numFmtId="38" fontId="38" fillId="0" borderId="0" xfId="4" applyFont="1" applyBorder="1" applyAlignment="1">
      <alignment horizontal="center" vertical="center" shrinkToFit="1"/>
    </xf>
    <xf numFmtId="189" fontId="38" fillId="3" borderId="0" xfId="4" applyNumberFormat="1" applyFont="1" applyFill="1" applyBorder="1" applyAlignment="1" applyProtection="1">
      <alignment horizontal="center" vertical="center" shrinkToFit="1"/>
      <protection locked="0"/>
    </xf>
    <xf numFmtId="189" fontId="38" fillId="3" borderId="28" xfId="4" applyNumberFormat="1" applyFont="1" applyFill="1" applyBorder="1" applyAlignment="1" applyProtection="1">
      <alignment horizontal="center" vertical="center" shrinkToFit="1"/>
      <protection locked="0"/>
    </xf>
    <xf numFmtId="189" fontId="11" fillId="3" borderId="28" xfId="3" applyNumberFormat="1" applyFont="1" applyFill="1" applyBorder="1" applyAlignment="1" applyProtection="1">
      <alignment horizontal="center" vertical="center" shrinkToFit="1"/>
      <protection locked="0"/>
    </xf>
    <xf numFmtId="0" fontId="37" fillId="0" borderId="14" xfId="3" applyFont="1" applyBorder="1" applyAlignment="1">
      <alignment horizontal="center" vertical="center"/>
    </xf>
    <xf numFmtId="0" fontId="11" fillId="0" borderId="14" xfId="3" applyFont="1" applyBorder="1" applyAlignment="1">
      <alignment horizontal="center" vertical="center"/>
    </xf>
    <xf numFmtId="0" fontId="37" fillId="0" borderId="22" xfId="3" applyFont="1" applyBorder="1" applyAlignment="1">
      <alignment horizontal="center" vertical="center" wrapText="1"/>
    </xf>
    <xf numFmtId="0" fontId="37" fillId="0" borderId="22" xfId="3" applyFont="1" applyBorder="1" applyAlignment="1">
      <alignment horizontal="center" vertical="center" shrinkToFit="1"/>
    </xf>
    <xf numFmtId="0" fontId="11" fillId="0" borderId="25" xfId="3" applyFont="1" applyBorder="1" applyAlignment="1">
      <alignment horizontal="center" vertical="center" shrinkToFit="1"/>
    </xf>
    <xf numFmtId="0" fontId="11" fillId="0" borderId="27" xfId="3" applyFont="1" applyBorder="1" applyAlignment="1">
      <alignment horizontal="center" vertical="center" shrinkToFit="1"/>
    </xf>
    <xf numFmtId="38" fontId="17" fillId="0" borderId="2" xfId="8" applyFont="1" applyBorder="1" applyAlignment="1">
      <alignment horizontal="right" vertical="center"/>
    </xf>
    <xf numFmtId="38" fontId="17" fillId="0" borderId="7" xfId="8" applyFont="1" applyBorder="1" applyAlignment="1">
      <alignment horizontal="right" vertical="center"/>
    </xf>
    <xf numFmtId="38" fontId="17" fillId="0" borderId="3" xfId="8" applyFont="1" applyBorder="1" applyAlignment="1">
      <alignment horizontal="right" vertical="center"/>
    </xf>
    <xf numFmtId="194" fontId="15" fillId="0" borderId="0" xfId="7" applyNumberFormat="1" applyFont="1" applyBorder="1" applyAlignment="1">
      <alignment horizontal="left" vertical="center"/>
    </xf>
    <xf numFmtId="49" fontId="17" fillId="0" borderId="2" xfId="7" applyNumberFormat="1" applyFont="1" applyBorder="1" applyAlignment="1">
      <alignment horizontal="center" vertical="center"/>
    </xf>
    <xf numFmtId="0" fontId="15" fillId="0" borderId="7" xfId="7" applyFont="1" applyBorder="1" applyAlignment="1">
      <alignment horizontal="center" vertical="center"/>
    </xf>
    <xf numFmtId="0" fontId="15" fillId="0" borderId="10" xfId="7" applyFont="1" applyBorder="1" applyAlignment="1">
      <alignment horizontal="center" vertical="center"/>
    </xf>
    <xf numFmtId="192" fontId="57" fillId="0" borderId="7" xfId="7" applyNumberFormat="1" applyFont="1" applyBorder="1" applyAlignment="1">
      <alignment horizontal="right" vertical="center"/>
    </xf>
    <xf numFmtId="49" fontId="17" fillId="0" borderId="7" xfId="7" applyNumberFormat="1" applyFont="1" applyBorder="1" applyAlignment="1">
      <alignment horizontal="center" vertical="center"/>
    </xf>
    <xf numFmtId="49" fontId="17" fillId="0" borderId="10" xfId="7" applyNumberFormat="1" applyFont="1" applyBorder="1" applyAlignment="1">
      <alignment horizontal="center" vertical="center"/>
    </xf>
    <xf numFmtId="49" fontId="17" fillId="0" borderId="58" xfId="7" applyNumberFormat="1" applyFont="1" applyBorder="1" applyAlignment="1">
      <alignment horizontal="center" vertical="center"/>
    </xf>
    <xf numFmtId="0" fontId="15" fillId="0" borderId="23" xfId="7" applyFont="1" applyBorder="1" applyAlignment="1">
      <alignment horizontal="center" vertical="center"/>
    </xf>
    <xf numFmtId="0" fontId="15" fillId="0" borderId="24" xfId="7" applyFont="1" applyBorder="1" applyAlignment="1">
      <alignment horizontal="center" vertical="center"/>
    </xf>
    <xf numFmtId="192" fontId="57" fillId="0" borderId="23" xfId="7" applyNumberFormat="1" applyFont="1" applyBorder="1" applyAlignment="1">
      <alignment horizontal="right" vertical="center"/>
    </xf>
    <xf numFmtId="49" fontId="59" fillId="0" borderId="22" xfId="7" applyNumberFormat="1" applyFont="1" applyBorder="1" applyAlignment="1">
      <alignment vertical="center"/>
    </xf>
    <xf numFmtId="0" fontId="59" fillId="0" borderId="23" xfId="7" applyFont="1" applyBorder="1" applyAlignment="1">
      <alignment vertical="center"/>
    </xf>
    <xf numFmtId="0" fontId="59" fillId="0" borderId="59" xfId="7" applyFont="1" applyBorder="1" applyAlignment="1">
      <alignment vertical="center"/>
    </xf>
    <xf numFmtId="192" fontId="58" fillId="0" borderId="7" xfId="7" applyNumberFormat="1" applyFont="1" applyBorder="1" applyAlignment="1">
      <alignment horizontal="right" vertical="center"/>
    </xf>
    <xf numFmtId="49" fontId="59" fillId="0" borderId="9" xfId="7" applyNumberFormat="1" applyFont="1" applyBorder="1" applyAlignment="1">
      <alignment vertical="center"/>
    </xf>
    <xf numFmtId="0" fontId="59" fillId="0" borderId="7" xfId="7" applyFont="1" applyBorder="1" applyAlignment="1">
      <alignment vertical="center"/>
    </xf>
    <xf numFmtId="0" fontId="59" fillId="0" borderId="3" xfId="7" applyFont="1" applyBorder="1" applyAlignment="1">
      <alignment vertical="center"/>
    </xf>
    <xf numFmtId="49" fontId="17" fillId="0" borderId="53" xfId="7" applyNumberFormat="1" applyFont="1" applyBorder="1" applyAlignment="1">
      <alignment horizontal="center" vertical="center"/>
    </xf>
    <xf numFmtId="0" fontId="15" fillId="0" borderId="54" xfId="7" applyFont="1" applyBorder="1" applyAlignment="1">
      <alignment horizontal="center" vertical="center"/>
    </xf>
    <xf numFmtId="0" fontId="15" fillId="0" borderId="55" xfId="7" applyFont="1" applyBorder="1" applyAlignment="1">
      <alignment horizontal="center" vertical="center"/>
    </xf>
    <xf numFmtId="192" fontId="58" fillId="0" borderId="54" xfId="7" applyNumberFormat="1" applyFont="1" applyBorder="1" applyAlignment="1">
      <alignment horizontal="right" vertical="center"/>
    </xf>
    <xf numFmtId="0" fontId="59" fillId="0" borderId="54" xfId="7" applyFont="1" applyBorder="1" applyAlignment="1">
      <alignment vertical="center" wrapText="1"/>
    </xf>
    <xf numFmtId="0" fontId="59" fillId="0" borderId="54" xfId="7" applyFont="1" applyBorder="1" applyAlignment="1">
      <alignment vertical="center"/>
    </xf>
    <xf numFmtId="0" fontId="59" fillId="0" borderId="57" xfId="7" applyFont="1" applyBorder="1" applyAlignment="1">
      <alignment vertical="center"/>
    </xf>
    <xf numFmtId="49" fontId="17" fillId="0" borderId="65" xfId="7" applyNumberFormat="1" applyFont="1" applyBorder="1" applyAlignment="1">
      <alignment horizontal="center" vertical="center"/>
    </xf>
    <xf numFmtId="0" fontId="15" fillId="0" borderId="28" xfId="7" applyFont="1" applyBorder="1" applyAlignment="1">
      <alignment horizontal="center" vertical="center"/>
    </xf>
    <xf numFmtId="0" fontId="15" fillId="0" borderId="29" xfId="7" applyFont="1" applyBorder="1" applyAlignment="1">
      <alignment horizontal="center" vertical="center"/>
    </xf>
    <xf numFmtId="192" fontId="58" fillId="0" borderId="28" xfId="7" applyNumberFormat="1" applyFont="1" applyBorder="1" applyAlignment="1">
      <alignment horizontal="right" vertical="center"/>
    </xf>
    <xf numFmtId="49" fontId="59" fillId="0" borderId="27" xfId="7" applyNumberFormat="1" applyFont="1" applyBorder="1" applyAlignment="1">
      <alignment vertical="center"/>
    </xf>
    <xf numFmtId="0" fontId="59" fillId="0" borderId="28" xfId="7" applyFont="1" applyBorder="1" applyAlignment="1">
      <alignment vertical="center"/>
    </xf>
    <xf numFmtId="0" fontId="59" fillId="0" borderId="66" xfId="7" applyFont="1" applyBorder="1" applyAlignment="1">
      <alignment vertical="center"/>
    </xf>
    <xf numFmtId="192" fontId="58" fillId="0" borderId="23" xfId="7" applyNumberFormat="1" applyFont="1" applyBorder="1" applyAlignment="1">
      <alignment horizontal="right" vertical="center"/>
    </xf>
    <xf numFmtId="49" fontId="59" fillId="0" borderId="22" xfId="7" applyNumberFormat="1" applyFont="1" applyFill="1" applyBorder="1" applyAlignment="1">
      <alignment vertical="center" shrinkToFit="1"/>
    </xf>
    <xf numFmtId="0" fontId="59" fillId="0" borderId="23" xfId="7" applyFont="1" applyFill="1" applyBorder="1" applyAlignment="1">
      <alignment vertical="center" shrinkToFit="1"/>
    </xf>
    <xf numFmtId="0" fontId="59" fillId="0" borderId="59" xfId="7" applyFont="1" applyFill="1" applyBorder="1" applyAlignment="1">
      <alignment vertical="center" shrinkToFit="1"/>
    </xf>
    <xf numFmtId="49" fontId="17" fillId="0" borderId="60" xfId="7" applyNumberFormat="1" applyFont="1" applyBorder="1" applyAlignment="1">
      <alignment horizontal="center" vertical="center"/>
    </xf>
    <xf numFmtId="0" fontId="15" fillId="0" borderId="61" xfId="7" applyFont="1" applyBorder="1" applyAlignment="1">
      <alignment horizontal="center" vertical="center"/>
    </xf>
    <xf numFmtId="0" fontId="15" fillId="0" borderId="62" xfId="7" applyFont="1" applyBorder="1" applyAlignment="1">
      <alignment horizontal="center" vertical="center"/>
    </xf>
    <xf numFmtId="38" fontId="57" fillId="0" borderId="61" xfId="1" applyFont="1" applyBorder="1" applyAlignment="1">
      <alignment horizontal="right" vertical="center"/>
    </xf>
    <xf numFmtId="49" fontId="59" fillId="0" borderId="15" xfId="7" applyNumberFormat="1" applyFont="1" applyBorder="1" applyAlignment="1">
      <alignment vertical="center"/>
    </xf>
    <xf numFmtId="0" fontId="59" fillId="0" borderId="14" xfId="7" applyFont="1" applyBorder="1" applyAlignment="1">
      <alignment vertical="center"/>
    </xf>
    <xf numFmtId="0" fontId="59" fillId="0" borderId="64" xfId="7" applyFont="1" applyBorder="1" applyAlignment="1">
      <alignment vertical="center"/>
    </xf>
    <xf numFmtId="0" fontId="15" fillId="0" borderId="3" xfId="7" applyFont="1" applyBorder="1" applyAlignment="1">
      <alignment horizontal="center" vertical="center"/>
    </xf>
    <xf numFmtId="192" fontId="17" fillId="0" borderId="54" xfId="7" applyNumberFormat="1" applyFont="1" applyBorder="1" applyAlignment="1">
      <alignment horizontal="right" vertical="center"/>
    </xf>
    <xf numFmtId="0" fontId="59" fillId="0" borderId="56" xfId="7" applyFont="1" applyBorder="1" applyAlignment="1">
      <alignment vertical="center" wrapText="1"/>
    </xf>
    <xf numFmtId="0" fontId="59" fillId="0" borderId="57" xfId="7" applyFont="1" applyBorder="1" applyAlignment="1">
      <alignment vertical="center" wrapText="1"/>
    </xf>
    <xf numFmtId="191" fontId="55" fillId="0" borderId="28" xfId="7" applyNumberFormat="1" applyFont="1" applyBorder="1" applyAlignment="1">
      <alignment horizontal="center" vertical="center"/>
    </xf>
    <xf numFmtId="49" fontId="15" fillId="0" borderId="28" xfId="7" applyNumberFormat="1" applyFont="1" applyBorder="1" applyAlignment="1">
      <alignment horizontal="center" vertical="center"/>
    </xf>
    <xf numFmtId="49" fontId="17" fillId="0" borderId="9" xfId="7" applyNumberFormat="1" applyFont="1" applyBorder="1" applyAlignment="1">
      <alignment horizontal="center" vertical="center"/>
    </xf>
    <xf numFmtId="193" fontId="59" fillId="0" borderId="7" xfId="7" applyNumberFormat="1" applyFont="1" applyBorder="1" applyAlignment="1">
      <alignment horizontal="left" vertical="center"/>
    </xf>
    <xf numFmtId="193" fontId="59" fillId="0" borderId="3" xfId="7" applyNumberFormat="1" applyFont="1" applyBorder="1" applyAlignment="1">
      <alignment horizontal="left" vertical="center"/>
    </xf>
    <xf numFmtId="49" fontId="15" fillId="0" borderId="0" xfId="7" applyNumberFormat="1" applyFont="1" applyBorder="1" applyAlignment="1">
      <alignment horizontal="distributed" vertical="center"/>
    </xf>
    <xf numFmtId="0" fontId="15" fillId="0" borderId="0" xfId="7" applyFont="1" applyBorder="1" applyAlignment="1">
      <alignment horizontal="distributed" vertical="center"/>
    </xf>
    <xf numFmtId="0" fontId="15" fillId="0" borderId="0" xfId="7" applyNumberFormat="1" applyFont="1" applyBorder="1" applyAlignment="1">
      <alignment vertical="center"/>
    </xf>
    <xf numFmtId="49" fontId="52" fillId="0" borderId="0" xfId="7" applyNumberFormat="1" applyFont="1" applyBorder="1" applyAlignment="1">
      <alignment horizontal="center" vertical="center" shrinkToFit="1"/>
    </xf>
    <xf numFmtId="49" fontId="17" fillId="0" borderId="0" xfId="7" applyNumberFormat="1" applyFont="1" applyBorder="1" applyAlignment="1">
      <alignment vertical="center"/>
    </xf>
    <xf numFmtId="49" fontId="53" fillId="0" borderId="0" xfId="7" applyNumberFormat="1" applyFont="1" applyBorder="1" applyAlignment="1">
      <alignment horizontal="center" vertical="center"/>
    </xf>
    <xf numFmtId="49" fontId="54" fillId="0" borderId="0" xfId="7" applyNumberFormat="1" applyFont="1" applyBorder="1" applyAlignment="1">
      <alignment horizontal="center" vertical="center"/>
    </xf>
    <xf numFmtId="49" fontId="16" fillId="0" borderId="0" xfId="7" applyNumberFormat="1" applyFont="1" applyBorder="1" applyAlignment="1">
      <alignment horizontal="distributed" vertical="center"/>
    </xf>
    <xf numFmtId="49" fontId="15" fillId="0" borderId="0" xfId="7" applyNumberFormat="1" applyFont="1" applyBorder="1" applyAlignment="1">
      <alignment vertical="center" wrapText="1"/>
    </xf>
    <xf numFmtId="0" fontId="50" fillId="0" borderId="0" xfId="7" applyFont="1" applyBorder="1" applyAlignment="1">
      <alignment vertical="center"/>
    </xf>
    <xf numFmtId="0" fontId="15" fillId="0" borderId="0" xfId="7" applyNumberFormat="1" applyFont="1" applyBorder="1" applyAlignment="1">
      <alignment horizontal="center" vertical="center" wrapText="1"/>
    </xf>
    <xf numFmtId="0" fontId="50" fillId="0" borderId="0" xfId="7" applyNumberFormat="1" applyFont="1" applyBorder="1" applyAlignment="1">
      <alignment horizontal="center" vertical="center" wrapText="1"/>
    </xf>
    <xf numFmtId="49" fontId="15" fillId="0" borderId="0" xfId="7" applyNumberFormat="1" applyFont="1" applyBorder="1" applyAlignment="1">
      <alignment horizontal="center" vertical="center"/>
    </xf>
    <xf numFmtId="38" fontId="17" fillId="0" borderId="2" xfId="8" applyFont="1" applyBorder="1" applyAlignment="1">
      <alignment horizontal="center" vertical="center"/>
    </xf>
    <xf numFmtId="38" fontId="17" fillId="0" borderId="7" xfId="8" applyFont="1" applyBorder="1" applyAlignment="1">
      <alignment horizontal="center" vertical="center"/>
    </xf>
    <xf numFmtId="38" fontId="17" fillId="0" borderId="3" xfId="8" applyFont="1" applyBorder="1" applyAlignment="1">
      <alignment horizontal="center" vertical="center"/>
    </xf>
    <xf numFmtId="38" fontId="17" fillId="0" borderId="2" xfId="8" applyNumberFormat="1" applyFont="1" applyBorder="1" applyAlignment="1">
      <alignment horizontal="right" vertical="center"/>
    </xf>
    <xf numFmtId="38" fontId="17" fillId="0" borderId="7" xfId="8" applyNumberFormat="1" applyFont="1" applyBorder="1" applyAlignment="1">
      <alignment horizontal="right" vertical="center"/>
    </xf>
    <xf numFmtId="38" fontId="17" fillId="0" borderId="3" xfId="8" applyNumberFormat="1" applyFont="1" applyBorder="1" applyAlignment="1">
      <alignment horizontal="right" vertical="center"/>
    </xf>
    <xf numFmtId="49" fontId="17" fillId="0" borderId="5" xfId="7" applyNumberFormat="1" applyFont="1" applyBorder="1" applyAlignment="1">
      <alignment horizontal="center" vertical="center"/>
    </xf>
    <xf numFmtId="49" fontId="17" fillId="0" borderId="8" xfId="7" applyNumberFormat="1" applyFont="1" applyBorder="1" applyAlignment="1">
      <alignment horizontal="center" vertical="center"/>
    </xf>
    <xf numFmtId="49" fontId="17" fillId="0" borderId="67" xfId="7" applyNumberFormat="1" applyFont="1" applyBorder="1" applyAlignment="1">
      <alignment horizontal="center" vertical="center"/>
    </xf>
    <xf numFmtId="49" fontId="17" fillId="0" borderId="12" xfId="7" applyNumberFormat="1" applyFont="1" applyBorder="1" applyAlignment="1">
      <alignment horizontal="center" vertical="center"/>
    </xf>
    <xf numFmtId="49" fontId="17" fillId="0" borderId="11" xfId="7" applyNumberFormat="1" applyFont="1" applyBorder="1" applyAlignment="1">
      <alignment horizontal="center" vertical="center"/>
    </xf>
    <xf numFmtId="49" fontId="17" fillId="0" borderId="73" xfId="7" applyNumberFormat="1" applyFont="1" applyBorder="1" applyAlignment="1">
      <alignment horizontal="center" vertical="center"/>
    </xf>
    <xf numFmtId="192" fontId="57" fillId="0" borderId="8" xfId="7" applyNumberFormat="1" applyFont="1" applyBorder="1" applyAlignment="1">
      <alignment horizontal="center" vertical="center"/>
    </xf>
    <xf numFmtId="192" fontId="57" fillId="0" borderId="11" xfId="7" applyNumberFormat="1" applyFont="1" applyBorder="1" applyAlignment="1">
      <alignment horizontal="center" vertical="center"/>
    </xf>
    <xf numFmtId="49" fontId="59" fillId="0" borderId="69" xfId="7" applyNumberFormat="1" applyFont="1" applyBorder="1" applyAlignment="1">
      <alignment horizontal="center" vertical="center"/>
    </xf>
    <xf numFmtId="49" fontId="59" fillId="0" borderId="70" xfId="7" applyNumberFormat="1" applyFont="1" applyBorder="1" applyAlignment="1">
      <alignment horizontal="center" vertical="center"/>
    </xf>
    <xf numFmtId="49" fontId="59" fillId="0" borderId="75" xfId="7" applyNumberFormat="1" applyFont="1" applyBorder="1" applyAlignment="1">
      <alignment horizontal="center" vertical="center"/>
    </xf>
    <xf numFmtId="49" fontId="59" fillId="0" borderId="76" xfId="7" applyNumberFormat="1" applyFont="1" applyBorder="1" applyAlignment="1">
      <alignment horizontal="center" vertical="center"/>
    </xf>
    <xf numFmtId="192" fontId="57" fillId="0" borderId="70" xfId="7" applyNumberFormat="1" applyFont="1" applyBorder="1" applyAlignment="1">
      <alignment horizontal="right" vertical="center"/>
    </xf>
    <xf numFmtId="192" fontId="57" fillId="0" borderId="11" xfId="7" applyNumberFormat="1" applyFont="1" applyBorder="1" applyAlignment="1">
      <alignment horizontal="right" vertical="center"/>
    </xf>
    <xf numFmtId="49" fontId="59" fillId="0" borderId="74" xfId="7" applyNumberFormat="1" applyFont="1" applyBorder="1" applyAlignment="1">
      <alignment vertical="center"/>
    </xf>
    <xf numFmtId="0" fontId="59" fillId="0" borderId="11" xfId="7" applyFont="1" applyBorder="1" applyAlignment="1">
      <alignment vertical="center"/>
    </xf>
    <xf numFmtId="0" fontId="59" fillId="0" borderId="77" xfId="7" applyFont="1" applyBorder="1" applyAlignment="1">
      <alignment vertical="center"/>
    </xf>
    <xf numFmtId="38" fontId="17" fillId="0" borderId="78" xfId="8" applyFont="1" applyBorder="1" applyAlignment="1">
      <alignment horizontal="center" vertical="center"/>
    </xf>
    <xf numFmtId="38" fontId="17" fillId="0" borderId="79" xfId="8" applyFont="1" applyBorder="1" applyAlignment="1">
      <alignment horizontal="center" vertical="center"/>
    </xf>
    <xf numFmtId="38" fontId="17" fillId="0" borderId="80" xfId="8" applyFont="1" applyBorder="1" applyAlignment="1">
      <alignment horizontal="center" vertical="center"/>
    </xf>
    <xf numFmtId="49" fontId="17" fillId="0" borderId="81" xfId="7" applyNumberFormat="1" applyFont="1" applyBorder="1" applyAlignment="1">
      <alignment horizontal="center" vertical="center"/>
    </xf>
    <xf numFmtId="49" fontId="17" fillId="0" borderId="70" xfId="7" applyNumberFormat="1" applyFont="1" applyBorder="1" applyAlignment="1">
      <alignment horizontal="center" vertical="center"/>
    </xf>
    <xf numFmtId="49" fontId="17" fillId="0" borderId="71" xfId="7" applyNumberFormat="1" applyFont="1" applyBorder="1" applyAlignment="1">
      <alignment horizontal="center" vertical="center"/>
    </xf>
    <xf numFmtId="0" fontId="45"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lignment vertical="center"/>
    </xf>
    <xf numFmtId="0" fontId="89" fillId="0" borderId="0" xfId="0" applyFont="1" applyAlignment="1">
      <alignment horizontal="center" vertical="center"/>
    </xf>
  </cellXfs>
  <cellStyles count="9">
    <cellStyle name="パーセント" xfId="6" builtinId="5"/>
    <cellStyle name="パーセント 2" xfId="5"/>
    <cellStyle name="桁区切り" xfId="1" builtinId="6"/>
    <cellStyle name="桁区切り 2" xfId="4"/>
    <cellStyle name="桁区切り 3" xfId="8"/>
    <cellStyle name="標準" xfId="0" builtinId="0"/>
    <cellStyle name="標準 2" xfId="2"/>
    <cellStyle name="標準 3" xfId="3"/>
    <cellStyle name="標準 4" xfId="7"/>
  </cellStyles>
  <dxfs count="131">
    <dxf>
      <font>
        <color theme="0"/>
      </font>
      <fill>
        <patternFill>
          <bgColor theme="5" tint="-0.24994659260841701"/>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0" tint="-0.14996795556505021"/>
        </patternFill>
      </fill>
    </dxf>
    <dxf>
      <fill>
        <patternFill>
          <bgColor theme="5" tint="0.59996337778862885"/>
        </patternFill>
      </fill>
    </dxf>
    <dxf>
      <fill>
        <patternFill>
          <bgColor theme="0" tint="-0.14996795556505021"/>
        </patternFill>
      </fill>
    </dxf>
    <dxf>
      <fill>
        <patternFill>
          <bgColor theme="5" tint="0.59996337778862885"/>
        </patternFill>
      </fill>
    </dxf>
    <dxf>
      <fill>
        <patternFill>
          <bgColor theme="0" tint="-0.1499679555650502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0" tint="-0.14996795556505021"/>
        </patternFill>
      </fill>
    </dxf>
    <dxf>
      <fill>
        <patternFill>
          <bgColor theme="5" tint="0.59996337778862885"/>
        </patternFill>
      </fill>
    </dxf>
    <dxf>
      <fill>
        <patternFill>
          <bgColor theme="0" tint="-0.14996795556505021"/>
        </patternFill>
      </fill>
    </dxf>
    <dxf>
      <fill>
        <patternFill>
          <bgColor theme="5" tint="0.59996337778862885"/>
        </patternFill>
      </fill>
    </dxf>
    <dxf>
      <fill>
        <patternFill>
          <bgColor theme="0" tint="-0.14996795556505021"/>
        </patternFill>
      </fill>
    </dxf>
    <dxf>
      <fill>
        <patternFill>
          <bgColor theme="5" tint="0.59996337778862885"/>
        </patternFill>
      </fill>
    </dxf>
    <dxf>
      <fill>
        <patternFill>
          <bgColor theme="0" tint="-0.14996795556505021"/>
        </patternFill>
      </fill>
    </dxf>
    <dxf>
      <fill>
        <patternFill>
          <bgColor theme="5" tint="0.59996337778862885"/>
        </patternFill>
      </fill>
    </dxf>
    <dxf>
      <fill>
        <patternFill>
          <bgColor theme="0" tint="-0.14996795556505021"/>
        </patternFill>
      </fill>
    </dxf>
    <dxf>
      <fill>
        <patternFill>
          <bgColor theme="5" tint="0.59996337778862885"/>
        </patternFill>
      </fill>
    </dxf>
    <dxf>
      <fill>
        <patternFill>
          <bgColor theme="0" tint="-0.14996795556505021"/>
        </patternFill>
      </fill>
    </dxf>
    <dxf>
      <fill>
        <patternFill>
          <bgColor theme="5" tint="0.59996337778862885"/>
        </patternFill>
      </fill>
    </dxf>
    <dxf>
      <fill>
        <patternFill>
          <bgColor theme="0" tint="-0.14996795556505021"/>
        </patternFill>
      </fill>
    </dxf>
    <dxf>
      <fill>
        <patternFill>
          <bgColor theme="5" tint="0.59996337778862885"/>
        </patternFill>
      </fill>
    </dxf>
    <dxf>
      <fill>
        <patternFill>
          <bgColor theme="0" tint="-0.14996795556505021"/>
        </patternFill>
      </fill>
    </dxf>
    <dxf>
      <fill>
        <patternFill>
          <bgColor theme="5" tint="0.59996337778862885"/>
        </patternFill>
      </fill>
    </dxf>
    <dxf>
      <fill>
        <patternFill>
          <bgColor theme="0" tint="-0.14996795556505021"/>
        </patternFill>
      </fill>
    </dxf>
    <dxf>
      <fill>
        <patternFill>
          <bgColor theme="5" tint="0.59996337778862885"/>
        </patternFill>
      </fill>
    </dxf>
    <dxf>
      <fill>
        <patternFill>
          <bgColor theme="0" tint="-0.14996795556505021"/>
        </patternFill>
      </fill>
    </dxf>
    <dxf>
      <fill>
        <patternFill>
          <bgColor theme="5" tint="0.59996337778862885"/>
        </patternFill>
      </fill>
    </dxf>
    <dxf>
      <fill>
        <patternFill>
          <bgColor theme="0" tint="-0.1499679555650502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0000"/>
        </patternFill>
      </fill>
    </dxf>
    <dxf>
      <fill>
        <patternFill>
          <bgColor rgb="FFFF0000"/>
        </patternFill>
      </fill>
    </dxf>
    <dxf>
      <fill>
        <patternFill>
          <bgColor theme="0" tint="-0.14996795556505021"/>
        </patternFill>
      </fill>
    </dxf>
    <dxf>
      <fill>
        <patternFill>
          <bgColor rgb="FFFF0000"/>
        </patternFill>
      </fill>
    </dxf>
    <dxf>
      <font>
        <color theme="0"/>
      </font>
      <fill>
        <patternFill>
          <bgColor rgb="FFFF0000"/>
        </patternFill>
      </fill>
    </dxf>
    <dxf>
      <font>
        <color theme="0"/>
      </font>
      <fill>
        <patternFill>
          <fgColor auto="1"/>
          <bgColor rgb="FFFF0000"/>
        </patternFill>
      </fill>
    </dxf>
    <dxf>
      <fill>
        <patternFill>
          <bgColor theme="0" tint="-0.14996795556505021"/>
        </patternFill>
      </fill>
    </dxf>
    <dxf>
      <fill>
        <patternFill>
          <bgColor rgb="FFFF0000"/>
        </patternFill>
      </fill>
    </dxf>
    <dxf>
      <fill>
        <patternFill>
          <bgColor rgb="FFFF0000"/>
        </patternFill>
      </fill>
    </dxf>
    <dxf>
      <fill>
        <patternFill>
          <bgColor theme="5" tint="0.7999816888943144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0"/>
      </font>
      <fill>
        <patternFill>
          <bgColor rgb="FFFF0000"/>
        </patternFill>
      </fill>
    </dxf>
    <dxf>
      <fill>
        <patternFill>
          <bgColor theme="5" tint="0.79998168889431442"/>
        </patternFill>
      </fill>
    </dxf>
    <dxf>
      <font>
        <color theme="0"/>
      </font>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14996795556505021"/>
        </patternFill>
      </fill>
    </dxf>
    <dxf>
      <font>
        <color theme="0"/>
      </font>
      <fill>
        <patternFill>
          <bgColor rgb="FFFF0000"/>
        </patternFill>
      </fill>
    </dxf>
    <dxf>
      <fill>
        <patternFill>
          <bgColor theme="5" tint="0.79998168889431442"/>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ont>
        <color theme="0"/>
      </font>
      <fill>
        <patternFill>
          <bgColor theme="5" tint="-0.2499465926084170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0" tint="-0.14996795556505021"/>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3.emf"/><Relationship Id="rId7" Type="http://schemas.openxmlformats.org/officeDocument/2006/relationships/image" Target="../media/image6.png"/><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5.png"/><Relationship Id="rId11" Type="http://schemas.openxmlformats.org/officeDocument/2006/relationships/image" Target="../media/image9.png"/><Relationship Id="rId5" Type="http://schemas.openxmlformats.org/officeDocument/2006/relationships/image" Target="../media/image4.emf"/><Relationship Id="rId10" Type="http://schemas.openxmlformats.org/officeDocument/2006/relationships/hyperlink" Target="#'2025&#24180;&#37325;&#37327;&#36554;&#29123;&#36027;&#22522;&#28310;&#36948;&#25104;&#35388;&#26126;&#26360;'!A1"/><Relationship Id="rId4" Type="http://schemas.openxmlformats.org/officeDocument/2006/relationships/hyperlink" Target="#&#22996;&#20219;&#29366;&#12501;&#12457;&#12540;&#12510;&#12483;&#12488;_R&#65301;&#24180;&#24230;&#29256;!Print_Area"/><Relationship Id="rId9" Type="http://schemas.openxmlformats.org/officeDocument/2006/relationships/image" Target="../media/image8.emf"/></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13</xdr:col>
      <xdr:colOff>1247775</xdr:colOff>
      <xdr:row>46</xdr:row>
      <xdr:rowOff>235323</xdr:rowOff>
    </xdr:from>
    <xdr:to>
      <xdr:col>13</xdr:col>
      <xdr:colOff>5670176</xdr:colOff>
      <xdr:row>74</xdr:row>
      <xdr:rowOff>159497</xdr:rowOff>
    </xdr:to>
    <xdr:grpSp>
      <xdr:nvGrpSpPr>
        <xdr:cNvPr id="173" name="グループ化 172"/>
        <xdr:cNvGrpSpPr/>
      </xdr:nvGrpSpPr>
      <xdr:grpSpPr>
        <a:xfrm>
          <a:off x="14592300" y="11798673"/>
          <a:ext cx="4422401" cy="6934574"/>
          <a:chOff x="152400" y="152400"/>
          <a:chExt cx="5619750" cy="7810594"/>
        </a:xfrm>
      </xdr:grpSpPr>
      <xdr:grpSp>
        <xdr:nvGrpSpPr>
          <xdr:cNvPr id="174" name="グループ化 173"/>
          <xdr:cNvGrpSpPr/>
        </xdr:nvGrpSpPr>
        <xdr:grpSpPr>
          <a:xfrm>
            <a:off x="152400" y="152400"/>
            <a:ext cx="5619750" cy="7810594"/>
            <a:chOff x="152400" y="152400"/>
            <a:chExt cx="5585732" cy="8035112"/>
          </a:xfrm>
        </xdr:grpSpPr>
        <xdr:grpSp>
          <xdr:nvGrpSpPr>
            <xdr:cNvPr id="177" name="グループ化 176"/>
            <xdr:cNvGrpSpPr/>
          </xdr:nvGrpSpPr>
          <xdr:grpSpPr>
            <a:xfrm>
              <a:off x="152400" y="152400"/>
              <a:ext cx="5585732" cy="8035112"/>
              <a:chOff x="13629823" y="11201400"/>
              <a:chExt cx="5334452" cy="7315294"/>
            </a:xfrm>
            <a:effectLst>
              <a:outerShdw blurRad="50800" dist="38100" dir="2700000" algn="tl" rotWithShape="0">
                <a:prstClr val="black">
                  <a:alpha val="40000"/>
                </a:prstClr>
              </a:outerShdw>
            </a:effectLst>
          </xdr:grpSpPr>
          <xdr:grpSp>
            <xdr:nvGrpSpPr>
              <xdr:cNvPr id="184" name="グループ化 183"/>
              <xdr:cNvGrpSpPr/>
            </xdr:nvGrpSpPr>
            <xdr:grpSpPr>
              <a:xfrm>
                <a:off x="13629823" y="11201400"/>
                <a:ext cx="5334452" cy="7315294"/>
                <a:chOff x="13629823" y="11201400"/>
                <a:chExt cx="5334452" cy="7315294"/>
              </a:xfrm>
            </xdr:grpSpPr>
            <xdr:grpSp>
              <xdr:nvGrpSpPr>
                <xdr:cNvPr id="186" name="グループ化 185"/>
                <xdr:cNvGrpSpPr/>
              </xdr:nvGrpSpPr>
              <xdr:grpSpPr>
                <a:xfrm>
                  <a:off x="13629823" y="11201400"/>
                  <a:ext cx="5334452" cy="7315294"/>
                  <a:chOff x="14163223" y="11249025"/>
                  <a:chExt cx="5334452" cy="7315294"/>
                </a:xfrm>
              </xdr:grpSpPr>
              <xdr:grpSp>
                <xdr:nvGrpSpPr>
                  <xdr:cNvPr id="188" name="グループ化 187"/>
                  <xdr:cNvGrpSpPr/>
                </xdr:nvGrpSpPr>
                <xdr:grpSpPr>
                  <a:xfrm>
                    <a:off x="14163223" y="11249025"/>
                    <a:ext cx="5334452" cy="7315294"/>
                    <a:chOff x="13601248" y="10839450"/>
                    <a:chExt cx="5334452" cy="7315294"/>
                  </a:xfrm>
                </xdr:grpSpPr>
                <xdr:pic>
                  <xdr:nvPicPr>
                    <xdr:cNvPr id="191" name="図 19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1248" y="10839450"/>
                      <a:ext cx="5334452" cy="7315294"/>
                    </a:xfrm>
                    <a:prstGeom prst="rect">
                      <a:avLst/>
                    </a:prstGeom>
                    <a:noFill/>
                    <a:ln>
                      <a:solidFill>
                        <a:srgbClr val="5B9BD5"/>
                      </a:solidFill>
                    </a:ln>
                    <a:extLst>
                      <a:ext uri="{909E8E84-426E-40DD-AFC4-6F175D3DCCD1}">
                        <a14:hiddenFill xmlns:a14="http://schemas.microsoft.com/office/drawing/2010/main">
                          <a:solidFill>
                            <a:srgbClr val="FFFFFF"/>
                          </a:solidFill>
                        </a14:hiddenFill>
                      </a:ext>
                    </a:extLst>
                  </xdr:spPr>
                </xdr:pic>
                <xdr:sp macro="" textlink="">
                  <xdr:nvSpPr>
                    <xdr:cNvPr id="192" name="角丸四角形 191"/>
                    <xdr:cNvSpPr/>
                  </xdr:nvSpPr>
                  <xdr:spPr>
                    <a:xfrm>
                      <a:off x="13712382" y="13715065"/>
                      <a:ext cx="1794363" cy="323850"/>
                    </a:xfrm>
                    <a:prstGeom prst="roundRect">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193" name="テキスト ボックス 192"/>
                    <xdr:cNvSpPr txBox="1"/>
                  </xdr:nvSpPr>
                  <xdr:spPr>
                    <a:xfrm>
                      <a:off x="15054534" y="12039600"/>
                      <a:ext cx="252653" cy="27622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sp macro="" textlink="">
                  <xdr:nvSpPr>
                    <xdr:cNvPr id="194" name="テキスト ボックス 193"/>
                    <xdr:cNvSpPr txBox="1"/>
                  </xdr:nvSpPr>
                  <xdr:spPr>
                    <a:xfrm>
                      <a:off x="16592549" y="12049125"/>
                      <a:ext cx="258110" cy="26670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sp macro="" textlink="">
                  <xdr:nvSpPr>
                    <xdr:cNvPr id="195" name="テキスト ボックス 194"/>
                    <xdr:cNvSpPr txBox="1"/>
                  </xdr:nvSpPr>
                  <xdr:spPr>
                    <a:xfrm>
                      <a:off x="18268950" y="12039600"/>
                      <a:ext cx="224468" cy="26670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grpSp>
              <xdr:sp macro="" textlink="">
                <xdr:nvSpPr>
                  <xdr:cNvPr id="189" name="テキスト ボックス 188"/>
                  <xdr:cNvSpPr txBox="1"/>
                </xdr:nvSpPr>
                <xdr:spPr>
                  <a:xfrm>
                    <a:off x="15299193" y="12896850"/>
                    <a:ext cx="781050" cy="3524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環境優良</a:t>
                    </a:r>
                  </a:p>
                </xdr:txBody>
              </xdr:sp>
              <xdr:sp macro="" textlink="">
                <xdr:nvSpPr>
                  <xdr:cNvPr id="190" name="テキスト ボックス 189"/>
                  <xdr:cNvSpPr txBox="1"/>
                </xdr:nvSpPr>
                <xdr:spPr>
                  <a:xfrm>
                    <a:off x="15144750" y="13239750"/>
                    <a:ext cx="2095500" cy="3524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東京都新宿区四谷２－１４－８</a:t>
                    </a:r>
                  </a:p>
                </xdr:txBody>
              </xdr:sp>
            </xdr:grpSp>
            <xdr:sp macro="" textlink="">
              <xdr:nvSpPr>
                <xdr:cNvPr id="187" name="角丸四角形 186"/>
                <xdr:cNvSpPr/>
              </xdr:nvSpPr>
              <xdr:spPr>
                <a:xfrm>
                  <a:off x="18369735" y="15230475"/>
                  <a:ext cx="457199" cy="209550"/>
                </a:xfrm>
                <a:prstGeom prst="roundRect">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grpSp>
          <xdr:sp macro="" textlink="">
            <xdr:nvSpPr>
              <xdr:cNvPr id="185" name="テキスト ボックス 184"/>
              <xdr:cNvSpPr txBox="1"/>
            </xdr:nvSpPr>
            <xdr:spPr>
              <a:xfrm>
                <a:off x="18202275" y="11296650"/>
                <a:ext cx="238125" cy="2286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grpSp>
        <xdr:grpSp>
          <xdr:nvGrpSpPr>
            <xdr:cNvPr id="178" name="グループ化 177"/>
            <xdr:cNvGrpSpPr/>
          </xdr:nvGrpSpPr>
          <xdr:grpSpPr>
            <a:xfrm>
              <a:off x="4726236" y="237449"/>
              <a:ext cx="223157" cy="318407"/>
              <a:chOff x="1301462" y="1274889"/>
              <a:chExt cx="228600" cy="304800"/>
            </a:xfrm>
          </xdr:grpSpPr>
          <xdr:sp macro="" textlink="">
            <xdr:nvSpPr>
              <xdr:cNvPr id="182" name="正方形/長方形 181"/>
              <xdr:cNvSpPr/>
            </xdr:nvSpPr>
            <xdr:spPr>
              <a:xfrm>
                <a:off x="1362075" y="1285875"/>
                <a:ext cx="114300" cy="161925"/>
              </a:xfrm>
              <a:prstGeom prst="rect">
                <a:avLst/>
              </a:prstGeom>
              <a:solidFill>
                <a:sysClr val="window" lastClr="FFFFFF"/>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183" name="テキスト ボックス 182"/>
              <xdr:cNvSpPr txBox="1"/>
            </xdr:nvSpPr>
            <xdr:spPr>
              <a:xfrm>
                <a:off x="1301462" y="1274889"/>
                <a:ext cx="228600" cy="3048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6</a:t>
                </a:r>
                <a:endParaRPr kumimoji="1"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grpSp>
        <xdr:grpSp>
          <xdr:nvGrpSpPr>
            <xdr:cNvPr id="179" name="グループ化 178"/>
            <xdr:cNvGrpSpPr/>
          </xdr:nvGrpSpPr>
          <xdr:grpSpPr>
            <a:xfrm>
              <a:off x="1436914" y="1468215"/>
              <a:ext cx="333375" cy="289832"/>
              <a:chOff x="1295400" y="1280647"/>
              <a:chExt cx="333375" cy="276225"/>
            </a:xfrm>
          </xdr:grpSpPr>
          <xdr:sp macro="" textlink="">
            <xdr:nvSpPr>
              <xdr:cNvPr id="180" name="正方形/長方形 179"/>
              <xdr:cNvSpPr/>
            </xdr:nvSpPr>
            <xdr:spPr>
              <a:xfrm>
                <a:off x="1362075" y="1285875"/>
                <a:ext cx="114300" cy="161925"/>
              </a:xfrm>
              <a:prstGeom prst="rect">
                <a:avLst/>
              </a:prstGeom>
              <a:solidFill>
                <a:sysClr val="window" lastClr="FFFFFF"/>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181" name="テキスト ボックス 180"/>
              <xdr:cNvSpPr txBox="1"/>
            </xdr:nvSpPr>
            <xdr:spPr>
              <a:xfrm>
                <a:off x="1295400" y="1280647"/>
                <a:ext cx="33337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6</a:t>
                </a:r>
                <a:endParaRPr kumimoji="1"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grpSp>
      </xdr:grpSp>
      <xdr:sp macro="" textlink="">
        <xdr:nvSpPr>
          <xdr:cNvPr id="175" name="テキスト ボックス 174"/>
          <xdr:cNvSpPr txBox="1"/>
        </xdr:nvSpPr>
        <xdr:spPr>
          <a:xfrm>
            <a:off x="1547812" y="940593"/>
            <a:ext cx="440531" cy="32742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品川</a:t>
            </a:r>
          </a:p>
        </xdr:txBody>
      </xdr:sp>
      <xdr:sp macro="" textlink="">
        <xdr:nvSpPr>
          <xdr:cNvPr id="176" name="テキスト ボックス 175"/>
          <xdr:cNvSpPr txBox="1"/>
        </xdr:nvSpPr>
        <xdr:spPr>
          <a:xfrm>
            <a:off x="2434827" y="922734"/>
            <a:ext cx="869157" cy="32146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１２３４</a:t>
            </a:r>
          </a:p>
        </xdr:txBody>
      </xdr:sp>
    </xdr:grpSp>
    <xdr:clientData/>
  </xdr:twoCellAnchor>
  <xdr:twoCellAnchor editAs="oneCell">
    <xdr:from>
      <xdr:col>11</xdr:col>
      <xdr:colOff>684646</xdr:colOff>
      <xdr:row>76</xdr:row>
      <xdr:rowOff>228599</xdr:rowOff>
    </xdr:from>
    <xdr:to>
      <xdr:col>11</xdr:col>
      <xdr:colOff>2371725</xdr:colOff>
      <xdr:row>83</xdr:row>
      <xdr:rowOff>152400</xdr:rowOff>
    </xdr:to>
    <xdr:pic>
      <xdr:nvPicPr>
        <xdr:cNvPr id="86" name="図 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95171" y="18735674"/>
          <a:ext cx="1687079" cy="1657351"/>
        </a:xfrm>
        <a:prstGeom prst="rect">
          <a:avLst/>
        </a:prstGeom>
        <a:noFill/>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34</xdr:row>
      <xdr:rowOff>0</xdr:rowOff>
    </xdr:from>
    <xdr:to>
      <xdr:col>11</xdr:col>
      <xdr:colOff>164523</xdr:colOff>
      <xdr:row>41</xdr:row>
      <xdr:rowOff>216477</xdr:rowOff>
    </xdr:to>
    <xdr:sp macro="" textlink="">
      <xdr:nvSpPr>
        <xdr:cNvPr id="5" name="右中かっこ 4"/>
        <xdr:cNvSpPr/>
      </xdr:nvSpPr>
      <xdr:spPr>
        <a:xfrm>
          <a:off x="8009659" y="9152659"/>
          <a:ext cx="164523" cy="1974273"/>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0</xdr:colOff>
      <xdr:row>27</xdr:row>
      <xdr:rowOff>1</xdr:rowOff>
    </xdr:from>
    <xdr:to>
      <xdr:col>11</xdr:col>
      <xdr:colOff>155863</xdr:colOff>
      <xdr:row>31</xdr:row>
      <xdr:rowOff>199159</xdr:rowOff>
    </xdr:to>
    <xdr:sp macro="" textlink="">
      <xdr:nvSpPr>
        <xdr:cNvPr id="6" name="右中かっこ 5"/>
        <xdr:cNvSpPr/>
      </xdr:nvSpPr>
      <xdr:spPr>
        <a:xfrm>
          <a:off x="8009659" y="6407728"/>
          <a:ext cx="155863" cy="1203613"/>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0</xdr:colOff>
      <xdr:row>20</xdr:row>
      <xdr:rowOff>103909</xdr:rowOff>
    </xdr:from>
    <xdr:to>
      <xdr:col>11</xdr:col>
      <xdr:colOff>95250</xdr:colOff>
      <xdr:row>21</xdr:row>
      <xdr:rowOff>346364</xdr:rowOff>
    </xdr:to>
    <xdr:sp macro="" textlink="">
      <xdr:nvSpPr>
        <xdr:cNvPr id="9" name="右中かっこ 8"/>
        <xdr:cNvSpPr/>
      </xdr:nvSpPr>
      <xdr:spPr>
        <a:xfrm>
          <a:off x="8009659" y="4996295"/>
          <a:ext cx="95250" cy="597478"/>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447673</xdr:colOff>
      <xdr:row>48</xdr:row>
      <xdr:rowOff>66675</xdr:rowOff>
    </xdr:from>
    <xdr:to>
      <xdr:col>12</xdr:col>
      <xdr:colOff>2362199</xdr:colOff>
      <xdr:row>54</xdr:row>
      <xdr:rowOff>99680</xdr:rowOff>
    </xdr:to>
    <xdr:sp macro="" textlink="">
      <xdr:nvSpPr>
        <xdr:cNvPr id="3" name="テキスト ボックス 2"/>
        <xdr:cNvSpPr txBox="1"/>
      </xdr:nvSpPr>
      <xdr:spPr>
        <a:xfrm>
          <a:off x="8458198" y="12315825"/>
          <a:ext cx="4629151" cy="1518905"/>
        </a:xfrm>
        <a:prstGeom prst="wedgeRectCallout">
          <a:avLst>
            <a:gd name="adj1" fmla="val -53905"/>
            <a:gd name="adj2" fmla="val 49000"/>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・自動車検査証記録事項の内容を転記ください。</a:t>
          </a:r>
        </a:p>
        <a:p>
          <a:r>
            <a:rPr kumimoji="1" lang="ja-JP" altLang="en-US" sz="1100"/>
            <a:t>・新規自動車検査証記録事項コピーは必ず添付ください。</a:t>
          </a:r>
        </a:p>
        <a:p>
          <a:r>
            <a:rPr kumimoji="1" lang="ja-JP" altLang="en-US" sz="1100"/>
            <a:t>・所有者名が申請者名になっていることをご確認ください。</a:t>
          </a:r>
          <a:endParaRPr kumimoji="1" lang="en-US" altLang="ja-JP" sz="1100"/>
        </a:p>
        <a:p>
          <a:r>
            <a:rPr kumimoji="1" lang="ja-JP" altLang="en-US" sz="1100"/>
            <a:t>・</a:t>
          </a:r>
          <a:r>
            <a:rPr kumimoji="1" lang="ja-JP" altLang="en-US" sz="1100">
              <a:solidFill>
                <a:srgbClr val="FF0000"/>
              </a:solidFill>
            </a:rPr>
            <a:t>新規自動車検査証記録事項の所有者が販売店等になっている場合には、新規車検証に加えて移転登録後の自動車検査証記録事項も添付ください。</a:t>
          </a:r>
        </a:p>
      </xdr:txBody>
    </xdr:sp>
    <xdr:clientData/>
  </xdr:twoCellAnchor>
  <xdr:twoCellAnchor>
    <xdr:from>
      <xdr:col>11</xdr:col>
      <xdr:colOff>0</xdr:colOff>
      <xdr:row>47</xdr:row>
      <xdr:rowOff>0</xdr:rowOff>
    </xdr:from>
    <xdr:to>
      <xdr:col>11</xdr:col>
      <xdr:colOff>181841</xdr:colOff>
      <xdr:row>62</xdr:row>
      <xdr:rowOff>233796</xdr:rowOff>
    </xdr:to>
    <xdr:sp macro="" textlink="">
      <xdr:nvSpPr>
        <xdr:cNvPr id="7" name="右中かっこ 6"/>
        <xdr:cNvSpPr/>
      </xdr:nvSpPr>
      <xdr:spPr>
        <a:xfrm>
          <a:off x="8009659" y="12399818"/>
          <a:ext cx="181841" cy="3498273"/>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12</xdr:col>
      <xdr:colOff>120362</xdr:colOff>
      <xdr:row>61</xdr:row>
      <xdr:rowOff>65810</xdr:rowOff>
    </xdr:from>
    <xdr:to>
      <xdr:col>13</xdr:col>
      <xdr:colOff>18669</xdr:colOff>
      <xdr:row>69</xdr:row>
      <xdr:rowOff>85725</xdr:rowOff>
    </xdr:to>
    <xdr:pic>
      <xdr:nvPicPr>
        <xdr:cNvPr id="13" name="図 25"/>
        <xdr:cNvPicPr>
          <a:picLocks noChangeAspect="1" noChangeArrowheads="1"/>
          <a:extLst/>
        </xdr:cNvPicPr>
      </xdr:nvPicPr>
      <xdr:blipFill>
        <a:blip xmlns:r="http://schemas.openxmlformats.org/officeDocument/2006/relationships" r:embed="rId3"/>
        <a:srcRect/>
        <a:stretch>
          <a:fillRect/>
        </a:stretch>
      </xdr:blipFill>
      <xdr:spPr bwMode="auto">
        <a:xfrm>
          <a:off x="10845512" y="15334385"/>
          <a:ext cx="2517682" cy="2001115"/>
        </a:xfrm>
        <a:prstGeom prst="rect">
          <a:avLst/>
        </a:prstGeom>
        <a:solidFill>
          <a:srgbClr xmlns:mc="http://schemas.openxmlformats.org/markup-compatibility/2006" xmlns:a14="http://schemas.microsoft.com/office/drawing/2010/main" val="FFFFFF" mc:Ignorable="a14" a14:legacySpreadsheetColorIndex="9"/>
        </a:solidFill>
        <a:ln w="6350">
          <a:solidFill>
            <a:srgbClr val="000000"/>
          </a:solidFill>
          <a:miter lim="800000"/>
          <a:headEnd/>
          <a:tailEnd/>
        </a:ln>
        <a:effectLst>
          <a:outerShdw blurRad="50800" dist="38100" dir="2700000" algn="tl" rotWithShape="0">
            <a:prstClr val="black">
              <a:alpha val="40000"/>
            </a:prstClr>
          </a:outerShdw>
        </a:effectLst>
        <a:extLst/>
      </xdr:spPr>
    </xdr:pic>
    <xdr:clientData/>
  </xdr:twoCellAnchor>
  <xdr:twoCellAnchor>
    <xdr:from>
      <xdr:col>10</xdr:col>
      <xdr:colOff>675409</xdr:colOff>
      <xdr:row>65</xdr:row>
      <xdr:rowOff>75768</xdr:rowOff>
    </xdr:from>
    <xdr:to>
      <xdr:col>12</xdr:col>
      <xdr:colOff>120362</xdr:colOff>
      <xdr:row>66</xdr:row>
      <xdr:rowOff>147204</xdr:rowOff>
    </xdr:to>
    <xdr:cxnSp macro="">
      <xdr:nvCxnSpPr>
        <xdr:cNvPr id="8" name="直線矢印コネクタ 7"/>
        <xdr:cNvCxnSpPr>
          <a:endCxn id="13" idx="1"/>
        </xdr:cNvCxnSpPr>
      </xdr:nvCxnSpPr>
      <xdr:spPr>
        <a:xfrm flipV="1">
          <a:off x="5828434" y="16334943"/>
          <a:ext cx="5017078" cy="319086"/>
        </a:xfrm>
        <a:prstGeom prst="straightConnector1">
          <a:avLst/>
        </a:prstGeom>
        <a:ln w="9525" cap="flat" cmpd="sng" algn="ctr">
          <a:solidFill>
            <a:srgbClr val="FF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10</xdr:col>
      <xdr:colOff>1285875</xdr:colOff>
      <xdr:row>2</xdr:row>
      <xdr:rowOff>236394</xdr:rowOff>
    </xdr:from>
    <xdr:to>
      <xdr:col>10</xdr:col>
      <xdr:colOff>1727489</xdr:colOff>
      <xdr:row>3</xdr:row>
      <xdr:rowOff>195695</xdr:rowOff>
    </xdr:to>
    <xdr:sp macro="" textlink="">
      <xdr:nvSpPr>
        <xdr:cNvPr id="12" name="正方形/長方形 11"/>
        <xdr:cNvSpPr/>
      </xdr:nvSpPr>
      <xdr:spPr>
        <a:xfrm>
          <a:off x="6438900" y="826944"/>
          <a:ext cx="441614" cy="216476"/>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1644361</xdr:colOff>
      <xdr:row>2</xdr:row>
      <xdr:rowOff>185304</xdr:rowOff>
    </xdr:from>
    <xdr:to>
      <xdr:col>11</xdr:col>
      <xdr:colOff>397452</xdr:colOff>
      <xdr:row>3</xdr:row>
      <xdr:rowOff>226002</xdr:rowOff>
    </xdr:to>
    <xdr:sp macro="" textlink="">
      <xdr:nvSpPr>
        <xdr:cNvPr id="14" name="テキスト ボックス 13"/>
        <xdr:cNvSpPr txBox="1"/>
      </xdr:nvSpPr>
      <xdr:spPr>
        <a:xfrm>
          <a:off x="6797386" y="775854"/>
          <a:ext cx="1610591" cy="297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色セルは自動表示</a:t>
          </a:r>
        </a:p>
      </xdr:txBody>
    </xdr:sp>
    <xdr:clientData/>
  </xdr:twoCellAnchor>
  <xdr:twoCellAnchor>
    <xdr:from>
      <xdr:col>0</xdr:col>
      <xdr:colOff>199159</xdr:colOff>
      <xdr:row>126</xdr:row>
      <xdr:rowOff>77932</xdr:rowOff>
    </xdr:from>
    <xdr:to>
      <xdr:col>11</xdr:col>
      <xdr:colOff>2433205</xdr:colOff>
      <xdr:row>131</xdr:row>
      <xdr:rowOff>51954</xdr:rowOff>
    </xdr:to>
    <xdr:sp macro="" textlink="">
      <xdr:nvSpPr>
        <xdr:cNvPr id="4" name="テキスト ボックス 3"/>
        <xdr:cNvSpPr txBox="1"/>
      </xdr:nvSpPr>
      <xdr:spPr>
        <a:xfrm>
          <a:off x="199159" y="22219227"/>
          <a:ext cx="10243705" cy="11862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●お願い</a:t>
          </a:r>
          <a:endParaRPr kumimoji="1" lang="en-US" altLang="ja-JP" sz="1100">
            <a:solidFill>
              <a:srgbClr val="FF0000"/>
            </a:solidFill>
          </a:endParaRPr>
        </a:p>
        <a:p>
          <a:r>
            <a:rPr kumimoji="1" lang="ja-JP" altLang="en-US" sz="1100">
              <a:solidFill>
                <a:srgbClr val="FF0000"/>
              </a:solidFill>
            </a:rPr>
            <a:t>入力終了後に入力漏れ・セルの赤表示が無いことを再度ご確認ください。</a:t>
          </a:r>
        </a:p>
        <a:p>
          <a:r>
            <a:rPr kumimoji="1" lang="ja-JP" altLang="en-US" sz="1100">
              <a:solidFill>
                <a:srgbClr val="FF0000"/>
              </a:solidFill>
            </a:rPr>
            <a:t>入力項目で赤表示がある場合は、申請要件を満たしていません。赤表示の理由が不明の場合は当機構までお問い合わせください。</a:t>
          </a:r>
        </a:p>
        <a:p>
          <a:r>
            <a:rPr kumimoji="1" lang="en-US" altLang="ja-JP" sz="1100">
              <a:solidFill>
                <a:srgbClr val="FF0000"/>
              </a:solidFill>
            </a:rPr>
            <a:t>TEL</a:t>
          </a:r>
          <a:r>
            <a:rPr kumimoji="1" lang="ja-JP" altLang="en-US" sz="1100">
              <a:solidFill>
                <a:srgbClr val="FF0000"/>
              </a:solidFill>
            </a:rPr>
            <a:t>：</a:t>
          </a:r>
          <a:r>
            <a:rPr kumimoji="1" lang="en-US" altLang="ja-JP" sz="1100">
              <a:solidFill>
                <a:srgbClr val="FF0000"/>
              </a:solidFill>
            </a:rPr>
            <a:t>03-5341-4577</a:t>
          </a:r>
          <a:r>
            <a:rPr kumimoji="1" lang="ja-JP" altLang="en-US" sz="1100">
              <a:solidFill>
                <a:srgbClr val="FF0000"/>
              </a:solidFill>
            </a:rPr>
            <a:t>　</a:t>
          </a:r>
          <a:r>
            <a:rPr kumimoji="1" lang="en-US" altLang="ja-JP" sz="1100">
              <a:solidFill>
                <a:srgbClr val="FF0000"/>
              </a:solidFill>
            </a:rPr>
            <a:t>FAX</a:t>
          </a:r>
          <a:r>
            <a:rPr kumimoji="1" lang="ja-JP" altLang="en-US" sz="1100">
              <a:solidFill>
                <a:srgbClr val="FF0000"/>
              </a:solidFill>
            </a:rPr>
            <a:t>：</a:t>
          </a:r>
          <a:r>
            <a:rPr kumimoji="1" lang="en-US" altLang="ja-JP" sz="1100">
              <a:solidFill>
                <a:srgbClr val="FF0000"/>
              </a:solidFill>
            </a:rPr>
            <a:t>03-5341-4578</a:t>
          </a:r>
          <a:r>
            <a:rPr kumimoji="1" lang="ja-JP" altLang="en-US" sz="1100">
              <a:solidFill>
                <a:srgbClr val="FF0000"/>
              </a:solidFill>
            </a:rPr>
            <a:t>　</a:t>
          </a:r>
          <a:r>
            <a:rPr kumimoji="1" lang="en-US" altLang="ja-JP" sz="1100">
              <a:solidFill>
                <a:srgbClr val="FF0000"/>
              </a:solidFill>
            </a:rPr>
            <a:t>E-mail</a:t>
          </a:r>
          <a:r>
            <a:rPr kumimoji="1" lang="ja-JP" altLang="en-US" sz="1100">
              <a:solidFill>
                <a:srgbClr val="FF0000"/>
              </a:solidFill>
            </a:rPr>
            <a:t>：</a:t>
          </a:r>
          <a:r>
            <a:rPr kumimoji="1" lang="en-US" altLang="ja-JP" sz="1100">
              <a:solidFill>
                <a:srgbClr val="FF0000"/>
              </a:solidFill>
            </a:rPr>
            <a:t>hojokin@levo.or.jp</a:t>
          </a:r>
        </a:p>
        <a:p>
          <a:endParaRPr kumimoji="1" lang="ja-JP" altLang="en-US" sz="1100">
            <a:solidFill>
              <a:srgbClr val="FF0000"/>
            </a:solidFill>
          </a:endParaRPr>
        </a:p>
      </xdr:txBody>
    </xdr:sp>
    <xdr:clientData/>
  </xdr:twoCellAnchor>
  <xdr:twoCellAnchor>
    <xdr:from>
      <xdr:col>0</xdr:col>
      <xdr:colOff>19050</xdr:colOff>
      <xdr:row>2</xdr:row>
      <xdr:rowOff>15586</xdr:rowOff>
    </xdr:from>
    <xdr:to>
      <xdr:col>1</xdr:col>
      <xdr:colOff>218209</xdr:colOff>
      <xdr:row>2</xdr:row>
      <xdr:rowOff>232062</xdr:rowOff>
    </xdr:to>
    <xdr:sp macro="" textlink="">
      <xdr:nvSpPr>
        <xdr:cNvPr id="15" name="正方形/長方形 14"/>
        <xdr:cNvSpPr/>
      </xdr:nvSpPr>
      <xdr:spPr>
        <a:xfrm>
          <a:off x="19050" y="368011"/>
          <a:ext cx="437284" cy="216476"/>
        </a:xfrm>
        <a:prstGeom prst="rect">
          <a:avLst/>
        </a:prstGeom>
        <a:solidFill>
          <a:schemeClr val="accent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1952626</xdr:colOff>
      <xdr:row>83</xdr:row>
      <xdr:rowOff>209550</xdr:rowOff>
    </xdr:from>
    <xdr:to>
      <xdr:col>11</xdr:col>
      <xdr:colOff>2486026</xdr:colOff>
      <xdr:row>87</xdr:row>
      <xdr:rowOff>19050</xdr:rowOff>
    </xdr:to>
    <xdr:sp macro="" textlink="">
      <xdr:nvSpPr>
        <xdr:cNvPr id="2" name="テキスト ボックス 1"/>
        <xdr:cNvSpPr txBox="1"/>
      </xdr:nvSpPr>
      <xdr:spPr>
        <a:xfrm>
          <a:off x="7105651" y="20450175"/>
          <a:ext cx="3390900" cy="790575"/>
        </a:xfrm>
        <a:prstGeom prst="wedgeRectCallout">
          <a:avLst>
            <a:gd name="adj1" fmla="val -53487"/>
            <a:gd name="adj2" fmla="val -26828"/>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廃車の走行距離は、廃車日までの過去</a:t>
          </a:r>
          <a:r>
            <a:rPr kumimoji="1" lang="en-US" altLang="ja-JP" sz="1000"/>
            <a:t>1</a:t>
          </a:r>
          <a:r>
            <a:rPr kumimoji="1" lang="ja-JP" altLang="en-US" sz="1000"/>
            <a:t>年間で普通車・小型車：</a:t>
          </a:r>
          <a:r>
            <a:rPr kumimoji="1" lang="en-US" altLang="ja-JP" sz="1000"/>
            <a:t>3000km</a:t>
          </a:r>
          <a:r>
            <a:rPr kumimoji="1" lang="ja-JP" altLang="en-US" sz="1000"/>
            <a:t>以上、特種車：</a:t>
          </a:r>
          <a:r>
            <a:rPr kumimoji="1" lang="en-US" altLang="ja-JP" sz="1000"/>
            <a:t>5000km</a:t>
          </a:r>
          <a:r>
            <a:rPr kumimoji="1" lang="ja-JP" altLang="en-US" sz="1000"/>
            <a:t>で以上である必要があります。満たない場合はお問合せください。</a:t>
          </a:r>
        </a:p>
      </xdr:txBody>
    </xdr:sp>
    <xdr:clientData/>
  </xdr:twoCellAnchor>
  <xdr:twoCellAnchor>
    <xdr:from>
      <xdr:col>10</xdr:col>
      <xdr:colOff>323849</xdr:colOff>
      <xdr:row>81</xdr:row>
      <xdr:rowOff>57150</xdr:rowOff>
    </xdr:from>
    <xdr:to>
      <xdr:col>11</xdr:col>
      <xdr:colOff>409574</xdr:colOff>
      <xdr:row>82</xdr:row>
      <xdr:rowOff>142875</xdr:rowOff>
    </xdr:to>
    <xdr:sp macro="" textlink="">
      <xdr:nvSpPr>
        <xdr:cNvPr id="16" name="テキスト ボックス 15"/>
        <xdr:cNvSpPr txBox="1"/>
      </xdr:nvSpPr>
      <xdr:spPr>
        <a:xfrm>
          <a:off x="5476874" y="20307300"/>
          <a:ext cx="2943225" cy="333375"/>
        </a:xfrm>
        <a:prstGeom prst="wedgeRectCallout">
          <a:avLst>
            <a:gd name="adj1" fmla="val -30774"/>
            <a:gd name="adj2" fmla="val 86082"/>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導入車両より小さい区分の廃車は無効です</a:t>
          </a:r>
        </a:p>
      </xdr:txBody>
    </xdr:sp>
    <xdr:clientData/>
  </xdr:twoCellAnchor>
  <xdr:oneCellAnchor>
    <xdr:from>
      <xdr:col>1</xdr:col>
      <xdr:colOff>742950</xdr:colOff>
      <xdr:row>71</xdr:row>
      <xdr:rowOff>28575</xdr:rowOff>
    </xdr:from>
    <xdr:ext cx="6591300" cy="328423"/>
    <xdr:sp macro="" textlink="">
      <xdr:nvSpPr>
        <xdr:cNvPr id="17" name="テキスト ボックス 16"/>
        <xdr:cNvSpPr txBox="1"/>
      </xdr:nvSpPr>
      <xdr:spPr>
        <a:xfrm>
          <a:off x="981075" y="17954625"/>
          <a:ext cx="659130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廃車は永久抹消（解体）されていることが必要です。</a:t>
          </a:r>
          <a:endParaRPr kumimoji="1" lang="ja-JP" altLang="en-US" sz="1100">
            <a:solidFill>
              <a:srgbClr val="FF0000"/>
            </a:solidFill>
          </a:endParaRPr>
        </a:p>
      </xdr:txBody>
    </xdr:sp>
    <xdr:clientData/>
  </xdr:oneCellAnchor>
  <xdr:twoCellAnchor>
    <xdr:from>
      <xdr:col>10</xdr:col>
      <xdr:colOff>2686050</xdr:colOff>
      <xdr:row>71</xdr:row>
      <xdr:rowOff>276225</xdr:rowOff>
    </xdr:from>
    <xdr:to>
      <xdr:col>11</xdr:col>
      <xdr:colOff>2447925</xdr:colOff>
      <xdr:row>73</xdr:row>
      <xdr:rowOff>9525</xdr:rowOff>
    </xdr:to>
    <xdr:sp macro="" textlink="">
      <xdr:nvSpPr>
        <xdr:cNvPr id="18" name="テキスト ボックス 17"/>
        <xdr:cNvSpPr txBox="1"/>
      </xdr:nvSpPr>
      <xdr:spPr>
        <a:xfrm>
          <a:off x="7839075" y="17440275"/>
          <a:ext cx="2619375" cy="333375"/>
        </a:xfrm>
        <a:prstGeom prst="wedgeRectCallout">
          <a:avLst>
            <a:gd name="adj1" fmla="val -70861"/>
            <a:gd name="adj2" fmla="val 119365"/>
          </a:avLst>
        </a:prstGeom>
        <a:solidFill>
          <a:schemeClr val="accent2">
            <a:lumMod val="60000"/>
            <a:lumOff val="4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平成</a:t>
          </a:r>
          <a:r>
            <a:rPr kumimoji="1" lang="en-US" altLang="ja-JP" sz="1100"/>
            <a:t>26(2014)</a:t>
          </a:r>
          <a:r>
            <a:rPr kumimoji="1" lang="ja-JP" altLang="en-US" sz="1100"/>
            <a:t>年</a:t>
          </a:r>
          <a:r>
            <a:rPr kumimoji="1" lang="en-US" altLang="ja-JP" sz="1100"/>
            <a:t>3</a:t>
          </a:r>
          <a:r>
            <a:rPr kumimoji="1" lang="ja-JP" altLang="en-US" sz="1100"/>
            <a:t>月</a:t>
          </a:r>
          <a:r>
            <a:rPr kumimoji="1" lang="en-US" altLang="ja-JP" sz="1100"/>
            <a:t>31</a:t>
          </a:r>
          <a:r>
            <a:rPr kumimoji="1" lang="ja-JP" altLang="en-US" sz="1100"/>
            <a:t>日以前であること</a:t>
          </a:r>
        </a:p>
      </xdr:txBody>
    </xdr:sp>
    <xdr:clientData/>
  </xdr:twoCellAnchor>
  <xdr:twoCellAnchor>
    <xdr:from>
      <xdr:col>11</xdr:col>
      <xdr:colOff>104775</xdr:colOff>
      <xdr:row>73</xdr:row>
      <xdr:rowOff>123826</xdr:rowOff>
    </xdr:from>
    <xdr:to>
      <xdr:col>11</xdr:col>
      <xdr:colOff>2657475</xdr:colOff>
      <xdr:row>75</xdr:row>
      <xdr:rowOff>219076</xdr:rowOff>
    </xdr:to>
    <xdr:sp macro="" textlink="">
      <xdr:nvSpPr>
        <xdr:cNvPr id="19" name="テキスト ボックス 18"/>
        <xdr:cNvSpPr txBox="1"/>
      </xdr:nvSpPr>
      <xdr:spPr>
        <a:xfrm>
          <a:off x="8115300" y="17887951"/>
          <a:ext cx="2552700" cy="590550"/>
        </a:xfrm>
        <a:prstGeom prst="wedgeRectCallout">
          <a:avLst>
            <a:gd name="adj1" fmla="val -54356"/>
            <a:gd name="adj2" fmla="val 5377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廃車日の６か月前の期日には一時抹消されておらず、かつ車検が有効であること</a:t>
          </a:r>
        </a:p>
      </xdr:txBody>
    </xdr:sp>
    <xdr:clientData/>
  </xdr:twoCellAnchor>
  <xdr:twoCellAnchor>
    <xdr:from>
      <xdr:col>11</xdr:col>
      <xdr:colOff>457200</xdr:colOff>
      <xdr:row>31</xdr:row>
      <xdr:rowOff>238126</xdr:rowOff>
    </xdr:from>
    <xdr:to>
      <xdr:col>12</xdr:col>
      <xdr:colOff>447675</xdr:colOff>
      <xdr:row>43</xdr:row>
      <xdr:rowOff>66676</xdr:rowOff>
    </xdr:to>
    <xdr:sp macro="" textlink="">
      <xdr:nvSpPr>
        <xdr:cNvPr id="21" name="テキスト ボックス 20"/>
        <xdr:cNvSpPr txBox="1"/>
      </xdr:nvSpPr>
      <xdr:spPr>
        <a:xfrm>
          <a:off x="8467725" y="8239126"/>
          <a:ext cx="2705100" cy="2781300"/>
        </a:xfrm>
        <a:prstGeom prst="wedgeRectCallout">
          <a:avLst>
            <a:gd name="adj1" fmla="val -56136"/>
            <a:gd name="adj2" fmla="val -742"/>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通帳の通りに記載ください。</a:t>
          </a:r>
          <a:endParaRPr kumimoji="1" lang="en-US" altLang="ja-JP" sz="1100"/>
        </a:p>
        <a:p>
          <a:r>
            <a:rPr kumimoji="1" lang="ja-JP" altLang="en-US" sz="1100"/>
            <a:t>そのまま振込に使用しますので、「株式会社」等のフリガナ略称は、金融機関指定の略称を記載ください。</a:t>
          </a:r>
        </a:p>
      </xdr:txBody>
    </xdr:sp>
    <xdr:clientData/>
  </xdr:twoCellAnchor>
  <xdr:twoCellAnchor>
    <xdr:from>
      <xdr:col>11</xdr:col>
      <xdr:colOff>219075</xdr:colOff>
      <xdr:row>17</xdr:row>
      <xdr:rowOff>247649</xdr:rowOff>
    </xdr:from>
    <xdr:to>
      <xdr:col>12</xdr:col>
      <xdr:colOff>9525</xdr:colOff>
      <xdr:row>22</xdr:row>
      <xdr:rowOff>152400</xdr:rowOff>
    </xdr:to>
    <xdr:sp macro="" textlink="">
      <xdr:nvSpPr>
        <xdr:cNvPr id="23" name="テキスト ボックス 22"/>
        <xdr:cNvSpPr txBox="1"/>
      </xdr:nvSpPr>
      <xdr:spPr>
        <a:xfrm>
          <a:off x="8229600" y="4581524"/>
          <a:ext cx="2505075" cy="1104901"/>
        </a:xfrm>
        <a:prstGeom prst="wedgeRectCallout">
          <a:avLst>
            <a:gd name="adj1" fmla="val -53598"/>
            <a:gd name="adj2" fmla="val 8582"/>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・リースの場合は貸渡先の情報</a:t>
          </a:r>
          <a:endParaRPr kumimoji="1" lang="en-US" altLang="ja-JP" sz="1100"/>
        </a:p>
        <a:p>
          <a:r>
            <a:rPr kumimoji="1" lang="ja-JP" altLang="en-US" sz="1100"/>
            <a:t>・従業員数</a:t>
          </a:r>
          <a:r>
            <a:rPr kumimoji="1" lang="en-US" altLang="ja-JP" sz="1100"/>
            <a:t>300</a:t>
          </a:r>
          <a:r>
            <a:rPr kumimoji="1" lang="ja-JP" altLang="en-US" sz="1100"/>
            <a:t>名以下、または資本金３億円以下の場合は、どちらか一方が不明でも可</a:t>
          </a:r>
        </a:p>
      </xdr:txBody>
    </xdr:sp>
    <xdr:clientData/>
  </xdr:twoCellAnchor>
  <xdr:twoCellAnchor>
    <xdr:from>
      <xdr:col>10</xdr:col>
      <xdr:colOff>228601</xdr:colOff>
      <xdr:row>22</xdr:row>
      <xdr:rowOff>276225</xdr:rowOff>
    </xdr:from>
    <xdr:to>
      <xdr:col>11</xdr:col>
      <xdr:colOff>247651</xdr:colOff>
      <xdr:row>24</xdr:row>
      <xdr:rowOff>57150</xdr:rowOff>
    </xdr:to>
    <xdr:sp macro="" textlink="">
      <xdr:nvSpPr>
        <xdr:cNvPr id="24" name="テキスト ボックス 23"/>
        <xdr:cNvSpPr txBox="1"/>
      </xdr:nvSpPr>
      <xdr:spPr>
        <a:xfrm>
          <a:off x="5381626" y="5810250"/>
          <a:ext cx="2876550" cy="333375"/>
        </a:xfrm>
        <a:prstGeom prst="wedgeRectCallout">
          <a:avLst>
            <a:gd name="adj1" fmla="val -61492"/>
            <a:gd name="adj2" fmla="val -57777"/>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リースの場合は自動車リース事業を選択</a:t>
          </a:r>
        </a:p>
      </xdr:txBody>
    </xdr:sp>
    <xdr:clientData/>
  </xdr:twoCellAnchor>
  <xdr:twoCellAnchor>
    <xdr:from>
      <xdr:col>11</xdr:col>
      <xdr:colOff>190501</xdr:colOff>
      <xdr:row>14</xdr:row>
      <xdr:rowOff>161924</xdr:rowOff>
    </xdr:from>
    <xdr:to>
      <xdr:col>11</xdr:col>
      <xdr:colOff>2590801</xdr:colOff>
      <xdr:row>17</xdr:row>
      <xdr:rowOff>228599</xdr:rowOff>
    </xdr:to>
    <xdr:sp macro="" textlink="">
      <xdr:nvSpPr>
        <xdr:cNvPr id="25" name="テキスト ボックス 24">
          <a:hlinkClick xmlns:r="http://schemas.openxmlformats.org/officeDocument/2006/relationships" r:id="rId4"/>
        </xdr:cNvPr>
        <xdr:cNvSpPr txBox="1"/>
      </xdr:nvSpPr>
      <xdr:spPr>
        <a:xfrm>
          <a:off x="8201026" y="3752849"/>
          <a:ext cx="2400300" cy="809625"/>
        </a:xfrm>
        <a:prstGeom prst="wedgeRectCallout">
          <a:avLst>
            <a:gd name="adj1" fmla="val -57000"/>
            <a:gd name="adj2" fmla="val 36408"/>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申請者が代表者ではない場合は、代表者の</a:t>
          </a:r>
          <a:r>
            <a:rPr kumimoji="1" lang="ja-JP" altLang="en-US" sz="1100" u="sng">
              <a:solidFill>
                <a:schemeClr val="accent5">
                  <a:lumMod val="75000"/>
                </a:schemeClr>
              </a:solidFill>
            </a:rPr>
            <a:t>委任状</a:t>
          </a:r>
          <a:r>
            <a:rPr kumimoji="1" lang="ja-JP" altLang="en-US" sz="1100"/>
            <a:t>が必要です。</a:t>
          </a:r>
          <a:endParaRPr kumimoji="1" lang="en-US" altLang="ja-JP" sz="1100"/>
        </a:p>
        <a:p>
          <a:r>
            <a:rPr kumimoji="1" lang="en-US" altLang="ja-JP" sz="1100"/>
            <a:t>※</a:t>
          </a:r>
          <a:r>
            <a:rPr kumimoji="1" lang="ja-JP" altLang="en-US" sz="1100"/>
            <a:t>委任状ひな形は別シート</a:t>
          </a:r>
          <a:endParaRPr kumimoji="1" lang="en-US" altLang="ja-JP" sz="1100"/>
        </a:p>
      </xdr:txBody>
    </xdr:sp>
    <xdr:clientData/>
  </xdr:twoCellAnchor>
  <xdr:twoCellAnchor>
    <xdr:from>
      <xdr:col>10</xdr:col>
      <xdr:colOff>2381249</xdr:colOff>
      <xdr:row>3</xdr:row>
      <xdr:rowOff>228600</xdr:rowOff>
    </xdr:from>
    <xdr:to>
      <xdr:col>11</xdr:col>
      <xdr:colOff>1943100</xdr:colOff>
      <xdr:row>5</xdr:row>
      <xdr:rowOff>57150</xdr:rowOff>
    </xdr:to>
    <xdr:sp macro="" textlink="">
      <xdr:nvSpPr>
        <xdr:cNvPr id="26" name="テキスト ボックス 25"/>
        <xdr:cNvSpPr txBox="1"/>
      </xdr:nvSpPr>
      <xdr:spPr>
        <a:xfrm>
          <a:off x="7534274" y="1143000"/>
          <a:ext cx="2419351" cy="342900"/>
        </a:xfrm>
        <a:prstGeom prst="wedgeRectCallout">
          <a:avLst>
            <a:gd name="adj1" fmla="val -107385"/>
            <a:gd name="adj2" fmla="val -5382"/>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郵送や</a:t>
          </a:r>
          <a:r>
            <a:rPr kumimoji="1" lang="en-US" altLang="ja-JP" sz="1100"/>
            <a:t>jGrants</a:t>
          </a:r>
          <a:r>
            <a:rPr kumimoji="1" lang="ja-JP" altLang="en-US" sz="1100"/>
            <a:t>申請は識別番号不要</a:t>
          </a:r>
        </a:p>
      </xdr:txBody>
    </xdr:sp>
    <xdr:clientData/>
  </xdr:twoCellAnchor>
  <xdr:twoCellAnchor>
    <xdr:from>
      <xdr:col>4</xdr:col>
      <xdr:colOff>238125</xdr:colOff>
      <xdr:row>10</xdr:row>
      <xdr:rowOff>219074</xdr:rowOff>
    </xdr:from>
    <xdr:to>
      <xdr:col>10</xdr:col>
      <xdr:colOff>1190625</xdr:colOff>
      <xdr:row>12</xdr:row>
      <xdr:rowOff>95250</xdr:rowOff>
    </xdr:to>
    <xdr:sp macro="" textlink="">
      <xdr:nvSpPr>
        <xdr:cNvPr id="27" name="テキスト ボックス 26"/>
        <xdr:cNvSpPr txBox="1"/>
      </xdr:nvSpPr>
      <xdr:spPr>
        <a:xfrm>
          <a:off x="3505200" y="2838449"/>
          <a:ext cx="2838450" cy="361951"/>
        </a:xfrm>
        <a:prstGeom prst="wedgeRectCallout">
          <a:avLst>
            <a:gd name="adj1" fmla="val -69422"/>
            <a:gd name="adj2" fmla="val -42684"/>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有の場合は様式第１の３、４が必要です。</a:t>
          </a:r>
        </a:p>
      </xdr:txBody>
    </xdr:sp>
    <xdr:clientData/>
  </xdr:twoCellAnchor>
  <xdr:twoCellAnchor>
    <xdr:from>
      <xdr:col>10</xdr:col>
      <xdr:colOff>1</xdr:colOff>
      <xdr:row>57</xdr:row>
      <xdr:rowOff>28575</xdr:rowOff>
    </xdr:from>
    <xdr:to>
      <xdr:col>10</xdr:col>
      <xdr:colOff>1771651</xdr:colOff>
      <xdr:row>58</xdr:row>
      <xdr:rowOff>85725</xdr:rowOff>
    </xdr:to>
    <xdr:sp macro="" textlink="">
      <xdr:nvSpPr>
        <xdr:cNvPr id="28" name="テキスト ボックス 27"/>
        <xdr:cNvSpPr txBox="1"/>
      </xdr:nvSpPr>
      <xdr:spPr>
        <a:xfrm>
          <a:off x="5153026" y="14744700"/>
          <a:ext cx="1771650" cy="304800"/>
        </a:xfrm>
        <a:prstGeom prst="wedgeRectCallout">
          <a:avLst>
            <a:gd name="adj1" fmla="val -111166"/>
            <a:gd name="adj2" fmla="val -12063"/>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自家用は補助対象外です</a:t>
          </a:r>
        </a:p>
      </xdr:txBody>
    </xdr:sp>
    <xdr:clientData/>
  </xdr:twoCellAnchor>
  <xdr:twoCellAnchor>
    <xdr:from>
      <xdr:col>11</xdr:col>
      <xdr:colOff>695326</xdr:colOff>
      <xdr:row>1</xdr:row>
      <xdr:rowOff>9525</xdr:rowOff>
    </xdr:from>
    <xdr:to>
      <xdr:col>12</xdr:col>
      <xdr:colOff>19051</xdr:colOff>
      <xdr:row>2</xdr:row>
      <xdr:rowOff>0</xdr:rowOff>
    </xdr:to>
    <xdr:sp macro="" textlink="">
      <xdr:nvSpPr>
        <xdr:cNvPr id="30" name="テキスト ボックス 29"/>
        <xdr:cNvSpPr txBox="1"/>
      </xdr:nvSpPr>
      <xdr:spPr>
        <a:xfrm>
          <a:off x="8705851" y="314325"/>
          <a:ext cx="2038350" cy="342900"/>
        </a:xfrm>
        <a:prstGeom prst="wedgeRectCallout">
          <a:avLst>
            <a:gd name="adj1" fmla="val -60926"/>
            <a:gd name="adj2" fmla="val -816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郵送の場合は本紙添付不要</a:t>
          </a:r>
        </a:p>
      </xdr:txBody>
    </xdr:sp>
    <xdr:clientData/>
  </xdr:twoCellAnchor>
  <xdr:oneCellAnchor>
    <xdr:from>
      <xdr:col>7</xdr:col>
      <xdr:colOff>266699</xdr:colOff>
      <xdr:row>20</xdr:row>
      <xdr:rowOff>38100</xdr:rowOff>
    </xdr:from>
    <xdr:ext cx="3448051" cy="619126"/>
    <xdr:sp macro="" textlink="">
      <xdr:nvSpPr>
        <xdr:cNvPr id="20" name="テキスト ボックス 19"/>
        <xdr:cNvSpPr txBox="1"/>
      </xdr:nvSpPr>
      <xdr:spPr>
        <a:xfrm>
          <a:off x="4552949" y="5105400"/>
          <a:ext cx="3448051" cy="619126"/>
        </a:xfrm>
        <a:prstGeom prst="wedgeRectCallout">
          <a:avLst>
            <a:gd name="adj1" fmla="val -55104"/>
            <a:gd name="adj2" fmla="val -3397"/>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xdr:oneCellAnchor>
  <xdr:twoCellAnchor>
    <xdr:from>
      <xdr:col>11</xdr:col>
      <xdr:colOff>104775</xdr:colOff>
      <xdr:row>87</xdr:row>
      <xdr:rowOff>85725</xdr:rowOff>
    </xdr:from>
    <xdr:to>
      <xdr:col>11</xdr:col>
      <xdr:colOff>2628899</xdr:colOff>
      <xdr:row>90</xdr:row>
      <xdr:rowOff>0</xdr:rowOff>
    </xdr:to>
    <xdr:sp macro="" textlink="">
      <xdr:nvSpPr>
        <xdr:cNvPr id="32" name="テキスト ボックス 31"/>
        <xdr:cNvSpPr txBox="1"/>
      </xdr:nvSpPr>
      <xdr:spPr>
        <a:xfrm>
          <a:off x="8115300" y="21564600"/>
          <a:ext cx="2524124" cy="628650"/>
        </a:xfrm>
        <a:prstGeom prst="wedgeRectCallout">
          <a:avLst>
            <a:gd name="adj1" fmla="val -60993"/>
            <a:gd name="adj2" fmla="val -2523"/>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新車新規登録日（又は移転登録日）と廃車日のどちらか遅い日</a:t>
          </a:r>
        </a:p>
      </xdr:txBody>
    </xdr:sp>
    <xdr:clientData/>
  </xdr:twoCellAnchor>
  <xdr:twoCellAnchor>
    <xdr:from>
      <xdr:col>8</xdr:col>
      <xdr:colOff>200025</xdr:colOff>
      <xdr:row>71</xdr:row>
      <xdr:rowOff>114300</xdr:rowOff>
    </xdr:from>
    <xdr:to>
      <xdr:col>10</xdr:col>
      <xdr:colOff>2228850</xdr:colOff>
      <xdr:row>72</xdr:row>
      <xdr:rowOff>95250</xdr:rowOff>
    </xdr:to>
    <xdr:sp macro="" textlink="">
      <xdr:nvSpPr>
        <xdr:cNvPr id="34" name="テキスト ボックス 33"/>
        <xdr:cNvSpPr txBox="1"/>
      </xdr:nvSpPr>
      <xdr:spPr>
        <a:xfrm>
          <a:off x="4762500" y="18040350"/>
          <a:ext cx="2619375" cy="333375"/>
        </a:xfrm>
        <a:prstGeom prst="wedgeRectCallout">
          <a:avLst>
            <a:gd name="adj1" fmla="val -62134"/>
            <a:gd name="adj2" fmla="val -26349"/>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一時抹消のみや輸出抹消は対象外です</a:t>
          </a:r>
        </a:p>
      </xdr:txBody>
    </xdr:sp>
    <xdr:clientData/>
  </xdr:twoCellAnchor>
  <xdr:twoCellAnchor>
    <xdr:from>
      <xdr:col>7</xdr:col>
      <xdr:colOff>238124</xdr:colOff>
      <xdr:row>58</xdr:row>
      <xdr:rowOff>95250</xdr:rowOff>
    </xdr:from>
    <xdr:to>
      <xdr:col>11</xdr:col>
      <xdr:colOff>66674</xdr:colOff>
      <xdr:row>59</xdr:row>
      <xdr:rowOff>161926</xdr:rowOff>
    </xdr:to>
    <xdr:sp macro="" textlink="">
      <xdr:nvSpPr>
        <xdr:cNvPr id="35" name="テキスト ボックス 34"/>
        <xdr:cNvSpPr txBox="1"/>
      </xdr:nvSpPr>
      <xdr:spPr>
        <a:xfrm>
          <a:off x="4524374" y="14554200"/>
          <a:ext cx="3552825" cy="314326"/>
        </a:xfrm>
        <a:prstGeom prst="wedgeRectCallout">
          <a:avLst>
            <a:gd name="adj1" fmla="val -51113"/>
            <a:gd name="adj2" fmla="val -6001"/>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トラクタの場合は</a:t>
          </a:r>
          <a:r>
            <a:rPr kumimoji="1" lang="en-US" altLang="ja-JP" sz="1100"/>
            <a:t>[</a:t>
          </a:r>
          <a:r>
            <a:rPr kumimoji="1" lang="ja-JP" altLang="en-US" sz="1100"/>
            <a:t>　</a:t>
          </a:r>
          <a:r>
            <a:rPr kumimoji="1" lang="en-US" altLang="ja-JP" sz="1100"/>
            <a:t>]</a:t>
          </a:r>
          <a:r>
            <a:rPr kumimoji="1" lang="ja-JP" altLang="en-US" sz="1100">
              <a:solidFill>
                <a:srgbClr val="FF0000"/>
              </a:solidFill>
            </a:rPr>
            <a:t>内</a:t>
          </a:r>
          <a:r>
            <a:rPr kumimoji="1" lang="ja-JP" altLang="en-US" sz="1100"/>
            <a:t>の数字を記入してください</a:t>
          </a:r>
        </a:p>
      </xdr:txBody>
    </xdr:sp>
    <xdr:clientData/>
  </xdr:twoCellAnchor>
  <xdr:twoCellAnchor>
    <xdr:from>
      <xdr:col>11</xdr:col>
      <xdr:colOff>558209</xdr:colOff>
      <xdr:row>56</xdr:row>
      <xdr:rowOff>53268</xdr:rowOff>
    </xdr:from>
    <xdr:to>
      <xdr:col>12</xdr:col>
      <xdr:colOff>2270494</xdr:colOff>
      <xdr:row>58</xdr:row>
      <xdr:rowOff>166135</xdr:rowOff>
    </xdr:to>
    <xdr:sp macro="" textlink="">
      <xdr:nvSpPr>
        <xdr:cNvPr id="36" name="テキスト ボックス 35"/>
        <xdr:cNvSpPr txBox="1"/>
      </xdr:nvSpPr>
      <xdr:spPr>
        <a:xfrm>
          <a:off x="8568734" y="14016918"/>
          <a:ext cx="4426910" cy="608167"/>
        </a:xfrm>
        <a:prstGeom prst="wedgeRectCallout">
          <a:avLst>
            <a:gd name="adj1" fmla="val -62659"/>
            <a:gd name="adj2" fmla="val -32201"/>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←プルダウン選択。</a:t>
          </a:r>
          <a:endParaRPr kumimoji="1" lang="en-US" altLang="ja-JP" sz="1100"/>
        </a:p>
        <a:p>
          <a:r>
            <a:rPr kumimoji="1" lang="ja-JP" altLang="en-US" sz="1100"/>
            <a:t>使用の本拠が「＊＊＊」の場合は事業者住所を選択ください。</a:t>
          </a:r>
        </a:p>
      </xdr:txBody>
    </xdr:sp>
    <xdr:clientData/>
  </xdr:twoCellAnchor>
  <xdr:twoCellAnchor>
    <xdr:from>
      <xdr:col>11</xdr:col>
      <xdr:colOff>666748</xdr:colOff>
      <xdr:row>44</xdr:row>
      <xdr:rowOff>9526</xdr:rowOff>
    </xdr:from>
    <xdr:to>
      <xdr:col>12</xdr:col>
      <xdr:colOff>2219324</xdr:colOff>
      <xdr:row>47</xdr:row>
      <xdr:rowOff>114301</xdr:rowOff>
    </xdr:to>
    <xdr:sp macro="" textlink="">
      <xdr:nvSpPr>
        <xdr:cNvPr id="39" name="テキスト ボックス 38"/>
        <xdr:cNvSpPr txBox="1"/>
      </xdr:nvSpPr>
      <xdr:spPr>
        <a:xfrm>
          <a:off x="8677273" y="11277601"/>
          <a:ext cx="4267201" cy="838200"/>
        </a:xfrm>
        <a:prstGeom prst="wedgeRectCallout">
          <a:avLst>
            <a:gd name="adj1" fmla="val -68998"/>
            <a:gd name="adj2" fmla="val -23204"/>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事業報告書の住所やリース契約書の住所</a:t>
          </a:r>
          <a:r>
            <a:rPr kumimoji="1" lang="en-US" altLang="ja-JP" sz="1100"/>
            <a:t>(</a:t>
          </a:r>
          <a:r>
            <a:rPr kumimoji="1" lang="ja-JP" altLang="en-US" sz="1100"/>
            <a:t>リースの場合</a:t>
          </a:r>
          <a:r>
            <a:rPr kumimoji="1" lang="en-US" altLang="ja-JP" sz="1100"/>
            <a:t>)</a:t>
          </a:r>
          <a:r>
            <a:rPr kumimoji="1" lang="ja-JP" altLang="en-US" sz="1100"/>
            <a:t>と一致していることを確認ください。一致していない場合は、謄本等で両方とも同一事業者であることを確認する必要があります。</a:t>
          </a:r>
        </a:p>
      </xdr:txBody>
    </xdr:sp>
    <xdr:clientData/>
  </xdr:twoCellAnchor>
  <xdr:twoCellAnchor>
    <xdr:from>
      <xdr:col>10</xdr:col>
      <xdr:colOff>2856634</xdr:colOff>
      <xdr:row>24</xdr:row>
      <xdr:rowOff>83128</xdr:rowOff>
    </xdr:from>
    <xdr:to>
      <xdr:col>11</xdr:col>
      <xdr:colOff>142875</xdr:colOff>
      <xdr:row>26</xdr:row>
      <xdr:rowOff>190500</xdr:rowOff>
    </xdr:to>
    <xdr:sp macro="" textlink="">
      <xdr:nvSpPr>
        <xdr:cNvPr id="40" name="右中かっこ 39"/>
        <xdr:cNvSpPr/>
      </xdr:nvSpPr>
      <xdr:spPr>
        <a:xfrm>
          <a:off x="8009659" y="6407728"/>
          <a:ext cx="143741" cy="583622"/>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58</xdr:row>
      <xdr:rowOff>66675</xdr:rowOff>
    </xdr:from>
    <xdr:to>
      <xdr:col>7</xdr:col>
      <xdr:colOff>133350</xdr:colOff>
      <xdr:row>59</xdr:row>
      <xdr:rowOff>200025</xdr:rowOff>
    </xdr:to>
    <xdr:sp macro="" textlink="">
      <xdr:nvSpPr>
        <xdr:cNvPr id="38" name="右中かっこ 37"/>
        <xdr:cNvSpPr/>
      </xdr:nvSpPr>
      <xdr:spPr>
        <a:xfrm>
          <a:off x="4305300" y="14525625"/>
          <a:ext cx="114300" cy="381000"/>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xdr:colOff>
      <xdr:row>69</xdr:row>
      <xdr:rowOff>209550</xdr:rowOff>
    </xdr:from>
    <xdr:to>
      <xdr:col>10</xdr:col>
      <xdr:colOff>2628900</xdr:colOff>
      <xdr:row>71</xdr:row>
      <xdr:rowOff>66675</xdr:rowOff>
    </xdr:to>
    <xdr:sp macro="" textlink="">
      <xdr:nvSpPr>
        <xdr:cNvPr id="41" name="テキスト ボックス 40"/>
        <xdr:cNvSpPr txBox="1"/>
      </xdr:nvSpPr>
      <xdr:spPr>
        <a:xfrm>
          <a:off x="4572000" y="17135475"/>
          <a:ext cx="3209925" cy="333375"/>
        </a:xfrm>
        <a:prstGeom prst="wedgeRectCallout">
          <a:avLst>
            <a:gd name="adj1" fmla="val -38777"/>
            <a:gd name="adj2" fmla="val -63492"/>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2PG</a:t>
          </a:r>
          <a:r>
            <a:rPr kumimoji="1" lang="ja-JP" altLang="en-US" sz="1100"/>
            <a:t>は</a:t>
          </a:r>
          <a:r>
            <a:rPr kumimoji="1" lang="en-US" altLang="ja-JP" sz="1100"/>
            <a:t>5</a:t>
          </a:r>
          <a:r>
            <a:rPr kumimoji="1" lang="ja-JP" altLang="en-US" sz="1100"/>
            <a:t>～</a:t>
          </a:r>
          <a:r>
            <a:rPr kumimoji="1" lang="en-US" altLang="ja-JP" sz="1100"/>
            <a:t>10%</a:t>
          </a:r>
          <a:r>
            <a:rPr kumimoji="1" lang="ja-JP" altLang="en-US" sz="1100"/>
            <a:t>、</a:t>
          </a:r>
          <a:r>
            <a:rPr kumimoji="1" lang="en-US" altLang="ja-JP" sz="1100"/>
            <a:t>2RG</a:t>
          </a:r>
          <a:r>
            <a:rPr kumimoji="1" lang="ja-JP" altLang="en-US" sz="1100"/>
            <a:t>は</a:t>
          </a:r>
          <a:r>
            <a:rPr kumimoji="1" lang="en-US" altLang="ja-JP" sz="1100"/>
            <a:t>10</a:t>
          </a:r>
          <a:r>
            <a:rPr kumimoji="1" lang="ja-JP" altLang="en-US" sz="1100"/>
            <a:t>～</a:t>
          </a:r>
          <a:r>
            <a:rPr kumimoji="1" lang="en-US" altLang="ja-JP" sz="1100"/>
            <a:t>15%</a:t>
          </a:r>
          <a:r>
            <a:rPr kumimoji="1" lang="ja-JP" altLang="en-US" sz="1100"/>
            <a:t>になればＯＫです</a:t>
          </a:r>
        </a:p>
      </xdr:txBody>
    </xdr:sp>
    <xdr:clientData/>
  </xdr:twoCellAnchor>
  <xdr:twoCellAnchor>
    <xdr:from>
      <xdr:col>10</xdr:col>
      <xdr:colOff>142876</xdr:colOff>
      <xdr:row>79</xdr:row>
      <xdr:rowOff>238125</xdr:rowOff>
    </xdr:from>
    <xdr:to>
      <xdr:col>11</xdr:col>
      <xdr:colOff>514350</xdr:colOff>
      <xdr:row>80</xdr:row>
      <xdr:rowOff>238125</xdr:rowOff>
    </xdr:to>
    <xdr:sp macro="" textlink="">
      <xdr:nvSpPr>
        <xdr:cNvPr id="44" name="テキスト ボックス 43"/>
        <xdr:cNvSpPr txBox="1"/>
      </xdr:nvSpPr>
      <xdr:spPr>
        <a:xfrm>
          <a:off x="5295901" y="19726275"/>
          <a:ext cx="3228974" cy="247650"/>
        </a:xfrm>
        <a:prstGeom prst="wedgeRectCallout">
          <a:avLst>
            <a:gd name="adj1" fmla="val -57962"/>
            <a:gd name="adj2" fmla="val 9113"/>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KL-CD48Z</a:t>
          </a:r>
          <a:r>
            <a:rPr kumimoji="1" lang="ja-JP" altLang="en-US" sz="1000"/>
            <a:t>のように排ガス記号付きで記載ください抵当権抵当権</a:t>
          </a:r>
        </a:p>
      </xdr:txBody>
    </xdr:sp>
    <xdr:clientData/>
  </xdr:twoCellAnchor>
  <xdr:twoCellAnchor editAs="oneCell">
    <xdr:from>
      <xdr:col>11</xdr:col>
      <xdr:colOff>647700</xdr:colOff>
      <xdr:row>36</xdr:row>
      <xdr:rowOff>59468</xdr:rowOff>
    </xdr:from>
    <xdr:to>
      <xdr:col>12</xdr:col>
      <xdr:colOff>95249</xdr:colOff>
      <xdr:row>42</xdr:row>
      <xdr:rowOff>180974</xdr:rowOff>
    </xdr:to>
    <xdr:pic>
      <xdr:nvPicPr>
        <xdr:cNvPr id="45" name="図 44"/>
        <xdr:cNvPicPr>
          <a:picLocks noChangeAspect="1" noChangeArrowheads="1"/>
        </xdr:cNvPicPr>
      </xdr:nvPicPr>
      <xdr:blipFill>
        <a:blip xmlns:r="http://schemas.openxmlformats.org/officeDocument/2006/relationships" r:embed="rId5"/>
        <a:srcRect/>
        <a:stretch>
          <a:fillRect/>
        </a:stretch>
      </xdr:blipFill>
      <xdr:spPr bwMode="auto">
        <a:xfrm>
          <a:off x="8658225" y="9327293"/>
          <a:ext cx="2162174" cy="1607406"/>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a:effectLst>
          <a:outerShdw blurRad="50800" dist="38100" dir="2700000" algn="tl" rotWithShape="0">
            <a:prstClr val="black">
              <a:alpha val="40000"/>
            </a:prstClr>
          </a:outerShdw>
        </a:effectLst>
      </xdr:spPr>
    </xdr:pic>
    <xdr:clientData/>
  </xdr:twoCellAnchor>
  <xdr:twoCellAnchor>
    <xdr:from>
      <xdr:col>12</xdr:col>
      <xdr:colOff>133352</xdr:colOff>
      <xdr:row>0</xdr:row>
      <xdr:rowOff>114300</xdr:rowOff>
    </xdr:from>
    <xdr:to>
      <xdr:col>13</xdr:col>
      <xdr:colOff>85725</xdr:colOff>
      <xdr:row>6</xdr:row>
      <xdr:rowOff>28576</xdr:rowOff>
    </xdr:to>
    <xdr:sp macro="" textlink="">
      <xdr:nvSpPr>
        <xdr:cNvPr id="46" name="テキスト ボックス 45"/>
        <xdr:cNvSpPr txBox="1"/>
      </xdr:nvSpPr>
      <xdr:spPr>
        <a:xfrm>
          <a:off x="10858502" y="114300"/>
          <a:ext cx="2571748" cy="1533526"/>
        </a:xfrm>
        <a:prstGeom prst="wedgeRectCallout">
          <a:avLst>
            <a:gd name="adj1" fmla="val 59848"/>
            <a:gd name="adj2" fmla="val 19003"/>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元号が平成で表示されてしまう場合は、</a:t>
          </a:r>
          <a:endParaRPr kumimoji="1" lang="en-US" altLang="ja-JP" sz="1100"/>
        </a:p>
        <a:p>
          <a:r>
            <a:rPr kumimoji="1" lang="ja-JP" altLang="en-US" sz="1100"/>
            <a:t>右クリックして、セルの書式の「カレンダー種類」を「和暦」⇒「グレゴリオ暦」に変更して、西暦表示にしてください。</a:t>
          </a:r>
          <a:endParaRPr kumimoji="1" lang="en-US" altLang="ja-JP" sz="1100"/>
        </a:p>
        <a:p>
          <a:endParaRPr kumimoji="1" lang="ja-JP" altLang="en-US" sz="1100"/>
        </a:p>
      </xdr:txBody>
    </xdr:sp>
    <xdr:clientData/>
  </xdr:twoCellAnchor>
  <xdr:twoCellAnchor>
    <xdr:from>
      <xdr:col>10</xdr:col>
      <xdr:colOff>180975</xdr:colOff>
      <xdr:row>78</xdr:row>
      <xdr:rowOff>190500</xdr:rowOff>
    </xdr:from>
    <xdr:to>
      <xdr:col>11</xdr:col>
      <xdr:colOff>523875</xdr:colOff>
      <xdr:row>79</xdr:row>
      <xdr:rowOff>200026</xdr:rowOff>
    </xdr:to>
    <xdr:sp macro="" textlink="">
      <xdr:nvSpPr>
        <xdr:cNvPr id="47" name="テキスト ボックス 46"/>
        <xdr:cNvSpPr txBox="1"/>
      </xdr:nvSpPr>
      <xdr:spPr>
        <a:xfrm>
          <a:off x="5334000" y="19431000"/>
          <a:ext cx="3200400" cy="257176"/>
        </a:xfrm>
        <a:prstGeom prst="wedgeRectCallout">
          <a:avLst>
            <a:gd name="adj1" fmla="val -57962"/>
            <a:gd name="adj2" fmla="val 9113"/>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職権打刻（「国」で始まる番号）の際は、番号のみで可</a:t>
          </a:r>
        </a:p>
      </xdr:txBody>
    </xdr:sp>
    <xdr:clientData/>
  </xdr:twoCellAnchor>
  <xdr:twoCellAnchor editAs="oneCell">
    <xdr:from>
      <xdr:col>12</xdr:col>
      <xdr:colOff>47625</xdr:colOff>
      <xdr:row>17</xdr:row>
      <xdr:rowOff>6738</xdr:rowOff>
    </xdr:from>
    <xdr:to>
      <xdr:col>13</xdr:col>
      <xdr:colOff>4229100</xdr:colOff>
      <xdr:row>22</xdr:row>
      <xdr:rowOff>189843</xdr:rowOff>
    </xdr:to>
    <xdr:pic>
      <xdr:nvPicPr>
        <xdr:cNvPr id="52" name="図 5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772775" y="4340613"/>
          <a:ext cx="6800850" cy="1383255"/>
        </a:xfrm>
        <a:prstGeom prst="rect">
          <a:avLst/>
        </a:prstGeom>
        <a:noFill/>
        <a:ln w="15875">
          <a:solidFill>
            <a:schemeClr val="bg1">
              <a:lumMod val="75000"/>
            </a:schemeClr>
          </a:solidFill>
        </a:ln>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3362326</xdr:colOff>
      <xdr:row>18</xdr:row>
      <xdr:rowOff>238125</xdr:rowOff>
    </xdr:from>
    <xdr:to>
      <xdr:col>13</xdr:col>
      <xdr:colOff>4105276</xdr:colOff>
      <xdr:row>22</xdr:row>
      <xdr:rowOff>66675</xdr:rowOff>
    </xdr:to>
    <xdr:sp macro="" textlink="">
      <xdr:nvSpPr>
        <xdr:cNvPr id="31" name="角丸四角形 30"/>
        <xdr:cNvSpPr/>
      </xdr:nvSpPr>
      <xdr:spPr>
        <a:xfrm>
          <a:off x="16706851" y="4819650"/>
          <a:ext cx="742950" cy="78105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1371601</xdr:colOff>
      <xdr:row>18</xdr:row>
      <xdr:rowOff>219076</xdr:rowOff>
    </xdr:from>
    <xdr:to>
      <xdr:col>12</xdr:col>
      <xdr:colOff>2562225</xdr:colOff>
      <xdr:row>22</xdr:row>
      <xdr:rowOff>66676</xdr:rowOff>
    </xdr:to>
    <xdr:sp macro="" textlink="">
      <xdr:nvSpPr>
        <xdr:cNvPr id="69" name="角丸四角形 68"/>
        <xdr:cNvSpPr/>
      </xdr:nvSpPr>
      <xdr:spPr>
        <a:xfrm>
          <a:off x="12096751" y="4800601"/>
          <a:ext cx="1190624" cy="8001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2581275</xdr:colOff>
      <xdr:row>18</xdr:row>
      <xdr:rowOff>238125</xdr:rowOff>
    </xdr:from>
    <xdr:to>
      <xdr:col>13</xdr:col>
      <xdr:colOff>1133475</xdr:colOff>
      <xdr:row>22</xdr:row>
      <xdr:rowOff>76201</xdr:rowOff>
    </xdr:to>
    <xdr:sp macro="" textlink="">
      <xdr:nvSpPr>
        <xdr:cNvPr id="70" name="角丸四角形 69"/>
        <xdr:cNvSpPr/>
      </xdr:nvSpPr>
      <xdr:spPr>
        <a:xfrm>
          <a:off x="13306425" y="4819650"/>
          <a:ext cx="1171575" cy="790576"/>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xdr:colOff>
      <xdr:row>22</xdr:row>
      <xdr:rowOff>9525</xdr:rowOff>
    </xdr:from>
    <xdr:to>
      <xdr:col>12</xdr:col>
      <xdr:colOff>1905000</xdr:colOff>
      <xdr:row>27</xdr:row>
      <xdr:rowOff>171451</xdr:rowOff>
    </xdr:to>
    <xdr:cxnSp macro="">
      <xdr:nvCxnSpPr>
        <xdr:cNvPr id="72" name="直線コネクタ 71"/>
        <xdr:cNvCxnSpPr/>
      </xdr:nvCxnSpPr>
      <xdr:spPr>
        <a:xfrm flipV="1">
          <a:off x="8020050" y="5543550"/>
          <a:ext cx="4610100" cy="1438276"/>
        </a:xfrm>
        <a:prstGeom prst="line">
          <a:avLst/>
        </a:prstGeom>
        <a:ln w="1270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2847975</xdr:colOff>
      <xdr:row>22</xdr:row>
      <xdr:rowOff>76201</xdr:rowOff>
    </xdr:from>
    <xdr:to>
      <xdr:col>13</xdr:col>
      <xdr:colOff>547688</xdr:colOff>
      <xdr:row>28</xdr:row>
      <xdr:rowOff>114300</xdr:rowOff>
    </xdr:to>
    <xdr:cxnSp macro="">
      <xdr:nvCxnSpPr>
        <xdr:cNvPr id="75" name="直線コネクタ 74"/>
        <xdr:cNvCxnSpPr>
          <a:endCxn id="70" idx="2"/>
        </xdr:cNvCxnSpPr>
      </xdr:nvCxnSpPr>
      <xdr:spPr>
        <a:xfrm flipV="1">
          <a:off x="8001000" y="5610226"/>
          <a:ext cx="5891213" cy="1562099"/>
        </a:xfrm>
        <a:prstGeom prst="line">
          <a:avLst/>
        </a:prstGeom>
        <a:ln w="1270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438149</xdr:colOff>
      <xdr:row>23</xdr:row>
      <xdr:rowOff>152400</xdr:rowOff>
    </xdr:from>
    <xdr:to>
      <xdr:col>11</xdr:col>
      <xdr:colOff>2571748</xdr:colOff>
      <xdr:row>27</xdr:row>
      <xdr:rowOff>19050</xdr:rowOff>
    </xdr:to>
    <xdr:sp macro="" textlink="">
      <xdr:nvSpPr>
        <xdr:cNvPr id="33" name="テキスト ボックス 32"/>
        <xdr:cNvSpPr txBox="1"/>
      </xdr:nvSpPr>
      <xdr:spPr>
        <a:xfrm>
          <a:off x="8448674" y="6238875"/>
          <a:ext cx="2133599" cy="828675"/>
        </a:xfrm>
        <a:prstGeom prst="wedgeRectCallout">
          <a:avLst>
            <a:gd name="adj1" fmla="val -61182"/>
            <a:gd name="adj2" fmla="val 10953"/>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書類の送付先が申請者住所と異なる場合、送付先を記載ください</a:t>
          </a:r>
        </a:p>
      </xdr:txBody>
    </xdr:sp>
    <xdr:clientData/>
  </xdr:twoCellAnchor>
  <xdr:twoCellAnchor>
    <xdr:from>
      <xdr:col>11</xdr:col>
      <xdr:colOff>504825</xdr:colOff>
      <xdr:row>27</xdr:row>
      <xdr:rowOff>47624</xdr:rowOff>
    </xdr:from>
    <xdr:to>
      <xdr:col>11</xdr:col>
      <xdr:colOff>2590800</xdr:colOff>
      <xdr:row>31</xdr:row>
      <xdr:rowOff>190499</xdr:rowOff>
    </xdr:to>
    <xdr:sp macro="" textlink="">
      <xdr:nvSpPr>
        <xdr:cNvPr id="22" name="テキスト ボックス 21"/>
        <xdr:cNvSpPr txBox="1"/>
      </xdr:nvSpPr>
      <xdr:spPr>
        <a:xfrm>
          <a:off x="8515350" y="6857999"/>
          <a:ext cx="2085975" cy="1133475"/>
        </a:xfrm>
        <a:prstGeom prst="wedgeRectCallout">
          <a:avLst>
            <a:gd name="adj1" fmla="val -63961"/>
            <a:gd name="adj2" fmla="val 3331"/>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「識別番号申請書」の内容を</a:t>
          </a:r>
        </a:p>
        <a:p>
          <a:r>
            <a:rPr kumimoji="1" lang="ja-JP" altLang="en-US" sz="1100"/>
            <a:t>記入ください。</a:t>
          </a:r>
          <a:endParaRPr kumimoji="1" lang="en-US" altLang="ja-JP" sz="1100"/>
        </a:p>
        <a:p>
          <a:r>
            <a:rPr kumimoji="1" lang="ja-JP" altLang="en-US" sz="1100"/>
            <a:t>郵送の場合は、責任者</a:t>
          </a:r>
          <a:r>
            <a:rPr kumimoji="1" lang="en-US" altLang="ja-JP" sz="1100"/>
            <a:t>=</a:t>
          </a:r>
          <a:r>
            <a:rPr kumimoji="1" lang="ja-JP" altLang="en-US" sz="1100"/>
            <a:t>担当者でもＯＫです。</a:t>
          </a:r>
        </a:p>
      </xdr:txBody>
    </xdr:sp>
    <xdr:clientData/>
  </xdr:twoCellAnchor>
  <xdr:twoCellAnchor>
    <xdr:from>
      <xdr:col>11</xdr:col>
      <xdr:colOff>478020</xdr:colOff>
      <xdr:row>54</xdr:row>
      <xdr:rowOff>166134</xdr:rowOff>
    </xdr:from>
    <xdr:to>
      <xdr:col>12</xdr:col>
      <xdr:colOff>2259418</xdr:colOff>
      <xdr:row>56</xdr:row>
      <xdr:rowOff>11076</xdr:rowOff>
    </xdr:to>
    <xdr:sp macro="" textlink="">
      <xdr:nvSpPr>
        <xdr:cNvPr id="85" name="テキスト ボックス 84"/>
        <xdr:cNvSpPr txBox="1"/>
      </xdr:nvSpPr>
      <xdr:spPr>
        <a:xfrm>
          <a:off x="8488545" y="13634484"/>
          <a:ext cx="4496023" cy="340242"/>
        </a:xfrm>
        <a:prstGeom prst="wedgeRectCallout">
          <a:avLst>
            <a:gd name="adj1" fmla="val -60311"/>
            <a:gd name="adj2" fmla="val 11278"/>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使用者名が事業所名まで記載されている場合は手入力してください。</a:t>
          </a:r>
        </a:p>
      </xdr:txBody>
    </xdr:sp>
    <xdr:clientData/>
  </xdr:twoCellAnchor>
  <xdr:twoCellAnchor>
    <xdr:from>
      <xdr:col>12</xdr:col>
      <xdr:colOff>523875</xdr:colOff>
      <xdr:row>31</xdr:row>
      <xdr:rowOff>238125</xdr:rowOff>
    </xdr:from>
    <xdr:to>
      <xdr:col>13</xdr:col>
      <xdr:colOff>1200150</xdr:colOff>
      <xdr:row>37</xdr:row>
      <xdr:rowOff>95250</xdr:rowOff>
    </xdr:to>
    <xdr:sp macro="" textlink="">
      <xdr:nvSpPr>
        <xdr:cNvPr id="59" name="テキスト ボックス 58"/>
        <xdr:cNvSpPr txBox="1"/>
      </xdr:nvSpPr>
      <xdr:spPr>
        <a:xfrm>
          <a:off x="11249025" y="8305800"/>
          <a:ext cx="3295650" cy="1333500"/>
        </a:xfrm>
        <a:prstGeom prst="wedgeRectCallout">
          <a:avLst>
            <a:gd name="adj1" fmla="val -53870"/>
            <a:gd name="adj2" fmla="val 7531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口座番号＋フリガナで振り込みます。振込不能の場合、再振り込み手数料は申請者負担となりますので、スペースや「・」有無にご注意ください。</a:t>
          </a:r>
          <a:endParaRPr kumimoji="1" lang="en-US" altLang="ja-JP" sz="1100"/>
        </a:p>
        <a:p>
          <a:r>
            <a:rPr kumimoji="1" lang="ja-JP" altLang="en-US" sz="1100"/>
            <a:t>新規申請の場合や口座変更の場合は、通帳のフリガナ部分のコピーを添付ください。</a:t>
          </a:r>
        </a:p>
      </xdr:txBody>
    </xdr:sp>
    <xdr:clientData/>
  </xdr:twoCellAnchor>
  <xdr:twoCellAnchor>
    <xdr:from>
      <xdr:col>10</xdr:col>
      <xdr:colOff>1114425</xdr:colOff>
      <xdr:row>51</xdr:row>
      <xdr:rowOff>123825</xdr:rowOff>
    </xdr:from>
    <xdr:to>
      <xdr:col>13</xdr:col>
      <xdr:colOff>1543050</xdr:colOff>
      <xdr:row>60</xdr:row>
      <xdr:rowOff>28575</xdr:rowOff>
    </xdr:to>
    <xdr:cxnSp macro="">
      <xdr:nvCxnSpPr>
        <xdr:cNvPr id="81" name="直線コネクタ 80"/>
        <xdr:cNvCxnSpPr>
          <a:endCxn id="43" idx="1"/>
        </xdr:cNvCxnSpPr>
      </xdr:nvCxnSpPr>
      <xdr:spPr>
        <a:xfrm>
          <a:off x="6267450" y="12915900"/>
          <a:ext cx="8620125" cy="2133600"/>
        </a:xfrm>
        <a:prstGeom prst="line">
          <a:avLst/>
        </a:prstGeom>
        <a:ln w="19050">
          <a:solidFill>
            <a:srgbClr val="00B0F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57150</xdr:colOff>
      <xdr:row>59</xdr:row>
      <xdr:rowOff>23191</xdr:rowOff>
    </xdr:from>
    <xdr:to>
      <xdr:col>13</xdr:col>
      <xdr:colOff>5353050</xdr:colOff>
      <xdr:row>62</xdr:row>
      <xdr:rowOff>38100</xdr:rowOff>
    </xdr:to>
    <xdr:sp macro="" textlink="">
      <xdr:nvSpPr>
        <xdr:cNvPr id="55" name="フリーフォーム 54"/>
        <xdr:cNvSpPr/>
      </xdr:nvSpPr>
      <xdr:spPr>
        <a:xfrm>
          <a:off x="8067675" y="14929816"/>
          <a:ext cx="10629900" cy="757859"/>
        </a:xfrm>
        <a:custGeom>
          <a:avLst/>
          <a:gdLst>
            <a:gd name="connsiteX0" fmla="*/ 0 w 10344150"/>
            <a:gd name="connsiteY0" fmla="*/ 76200 h 657225"/>
            <a:gd name="connsiteX1" fmla="*/ 9486900 w 10344150"/>
            <a:gd name="connsiteY1" fmla="*/ 0 h 657225"/>
            <a:gd name="connsiteX2" fmla="*/ 10344150 w 10344150"/>
            <a:gd name="connsiteY2" fmla="*/ 657225 h 657225"/>
            <a:gd name="connsiteX0" fmla="*/ 0 w 10344150"/>
            <a:gd name="connsiteY0" fmla="*/ 0 h 581025"/>
            <a:gd name="connsiteX1" fmla="*/ 9468362 w 10344150"/>
            <a:gd name="connsiteY1" fmla="*/ 91758 h 581025"/>
            <a:gd name="connsiteX2" fmla="*/ 10344150 w 10344150"/>
            <a:gd name="connsiteY2" fmla="*/ 581025 h 581025"/>
          </a:gdLst>
          <a:ahLst/>
          <a:cxnLst>
            <a:cxn ang="0">
              <a:pos x="connsiteX0" y="connsiteY0"/>
            </a:cxn>
            <a:cxn ang="0">
              <a:pos x="connsiteX1" y="connsiteY1"/>
            </a:cxn>
            <a:cxn ang="0">
              <a:pos x="connsiteX2" y="connsiteY2"/>
            </a:cxn>
          </a:cxnLst>
          <a:rect l="l" t="t" r="r" b="b"/>
          <a:pathLst>
            <a:path w="10344150" h="581025">
              <a:moveTo>
                <a:pt x="0" y="0"/>
              </a:moveTo>
              <a:lnTo>
                <a:pt x="9468362" y="91758"/>
              </a:lnTo>
              <a:cubicBezTo>
                <a:pt x="9754112" y="310833"/>
                <a:pt x="10058400" y="361950"/>
                <a:pt x="10344150" y="581025"/>
              </a:cubicBezTo>
            </a:path>
          </a:pathLst>
        </a:custGeom>
        <a:noFill/>
        <a:ln w="12700">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323850</xdr:colOff>
      <xdr:row>0</xdr:row>
      <xdr:rowOff>104775</xdr:rowOff>
    </xdr:from>
    <xdr:to>
      <xdr:col>13</xdr:col>
      <xdr:colOff>3857626</xdr:colOff>
      <xdr:row>14</xdr:row>
      <xdr:rowOff>61265</xdr:rowOff>
    </xdr:to>
    <xdr:pic>
      <xdr:nvPicPr>
        <xdr:cNvPr id="83" name="図 82"/>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68375" y="104775"/>
          <a:ext cx="3533776" cy="3614090"/>
        </a:xfrm>
        <a:prstGeom prst="rect">
          <a:avLst/>
        </a:prstGeom>
        <a:noFill/>
        <a:ln>
          <a:solidFill>
            <a:schemeClr val="tx2">
              <a:lumMod val="40000"/>
              <a:lumOff val="6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200024</xdr:colOff>
      <xdr:row>13</xdr:row>
      <xdr:rowOff>76200</xdr:rowOff>
    </xdr:from>
    <xdr:to>
      <xdr:col>13</xdr:col>
      <xdr:colOff>0</xdr:colOff>
      <xdr:row>15</xdr:row>
      <xdr:rowOff>238125</xdr:rowOff>
    </xdr:to>
    <xdr:sp macro="" textlink="">
      <xdr:nvSpPr>
        <xdr:cNvPr id="79" name="テキスト ボックス 78"/>
        <xdr:cNvSpPr txBox="1"/>
      </xdr:nvSpPr>
      <xdr:spPr>
        <a:xfrm>
          <a:off x="10925174" y="3419475"/>
          <a:ext cx="2419351" cy="657225"/>
        </a:xfrm>
        <a:prstGeom prst="wedgeRectCallout">
          <a:avLst>
            <a:gd name="adj1" fmla="val -28645"/>
            <a:gd name="adj2" fmla="val 84112"/>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過去に識別番号発行済みの場合は、その識別番号をご使用ください。</a:t>
          </a:r>
        </a:p>
      </xdr:txBody>
    </xdr:sp>
    <xdr:clientData/>
  </xdr:twoCellAnchor>
  <xdr:twoCellAnchor editAs="oneCell">
    <xdr:from>
      <xdr:col>13</xdr:col>
      <xdr:colOff>1222916</xdr:colOff>
      <xdr:row>78</xdr:row>
      <xdr:rowOff>114300</xdr:rowOff>
    </xdr:from>
    <xdr:to>
      <xdr:col>13</xdr:col>
      <xdr:colOff>5785729</xdr:colOff>
      <xdr:row>95</xdr:row>
      <xdr:rowOff>95249</xdr:rowOff>
    </xdr:to>
    <xdr:pic>
      <xdr:nvPicPr>
        <xdr:cNvPr id="82" name="図 8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567441" y="19116675"/>
          <a:ext cx="4562813" cy="4152899"/>
        </a:xfrm>
        <a:prstGeom prst="rect">
          <a:avLst/>
        </a:prstGeom>
        <a:noFill/>
        <a:effectLst>
          <a:outerShdw blurRad="50800" dist="38100" dir="5400000" algn="t"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335467</xdr:colOff>
      <xdr:row>77</xdr:row>
      <xdr:rowOff>19050</xdr:rowOff>
    </xdr:from>
    <xdr:to>
      <xdr:col>13</xdr:col>
      <xdr:colOff>2247900</xdr:colOff>
      <xdr:row>84</xdr:row>
      <xdr:rowOff>152400</xdr:rowOff>
    </xdr:to>
    <xdr:pic>
      <xdr:nvPicPr>
        <xdr:cNvPr id="84" name="図 83"/>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060617" y="19221450"/>
          <a:ext cx="4531808" cy="1866900"/>
        </a:xfrm>
        <a:prstGeom prst="rect">
          <a:avLst/>
        </a:prstGeom>
        <a:noFill/>
        <a:effectLst>
          <a:outerShdw blurRad="50800" dist="38100" dir="5400000" algn="t"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1314449</xdr:colOff>
      <xdr:row>93</xdr:row>
      <xdr:rowOff>228600</xdr:rowOff>
    </xdr:from>
    <xdr:to>
      <xdr:col>13</xdr:col>
      <xdr:colOff>2047874</xdr:colOff>
      <xdr:row>95</xdr:row>
      <xdr:rowOff>47625</xdr:rowOff>
    </xdr:to>
    <xdr:sp macro="" textlink="">
      <xdr:nvSpPr>
        <xdr:cNvPr id="29" name="正方形/長方形 28"/>
        <xdr:cNvSpPr/>
      </xdr:nvSpPr>
      <xdr:spPr>
        <a:xfrm>
          <a:off x="14658974" y="23669625"/>
          <a:ext cx="733425" cy="3048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457200</xdr:colOff>
      <xdr:row>83</xdr:row>
      <xdr:rowOff>142875</xdr:rowOff>
    </xdr:from>
    <xdr:to>
      <xdr:col>12</xdr:col>
      <xdr:colOff>2190750</xdr:colOff>
      <xdr:row>84</xdr:row>
      <xdr:rowOff>76200</xdr:rowOff>
    </xdr:to>
    <xdr:sp macro="" textlink="">
      <xdr:nvSpPr>
        <xdr:cNvPr id="87" name="正方形/長方形 86"/>
        <xdr:cNvSpPr/>
      </xdr:nvSpPr>
      <xdr:spPr>
        <a:xfrm>
          <a:off x="11182350" y="20831175"/>
          <a:ext cx="1733550" cy="1809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447675</xdr:colOff>
      <xdr:row>80</xdr:row>
      <xdr:rowOff>161925</xdr:rowOff>
    </xdr:from>
    <xdr:to>
      <xdr:col>12</xdr:col>
      <xdr:colOff>2181225</xdr:colOff>
      <xdr:row>81</xdr:row>
      <xdr:rowOff>85725</xdr:rowOff>
    </xdr:to>
    <xdr:sp macro="" textlink="">
      <xdr:nvSpPr>
        <xdr:cNvPr id="89" name="正方形/長方形 88"/>
        <xdr:cNvSpPr/>
      </xdr:nvSpPr>
      <xdr:spPr>
        <a:xfrm>
          <a:off x="11172825" y="20107275"/>
          <a:ext cx="1733550" cy="1714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2228850</xdr:colOff>
      <xdr:row>76</xdr:row>
      <xdr:rowOff>133350</xdr:rowOff>
    </xdr:from>
    <xdr:to>
      <xdr:col>13</xdr:col>
      <xdr:colOff>1314449</xdr:colOff>
      <xdr:row>94</xdr:row>
      <xdr:rowOff>133350</xdr:rowOff>
    </xdr:to>
    <xdr:cxnSp macro="">
      <xdr:nvCxnSpPr>
        <xdr:cNvPr id="99" name="直線矢印コネクタ 98"/>
        <xdr:cNvCxnSpPr>
          <a:endCxn id="29" idx="1"/>
        </xdr:cNvCxnSpPr>
      </xdr:nvCxnSpPr>
      <xdr:spPr>
        <a:xfrm>
          <a:off x="7381875" y="19402425"/>
          <a:ext cx="7277099" cy="44196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2438400</xdr:colOff>
      <xdr:row>75</xdr:row>
      <xdr:rowOff>180975</xdr:rowOff>
    </xdr:from>
    <xdr:to>
      <xdr:col>12</xdr:col>
      <xdr:colOff>438150</xdr:colOff>
      <xdr:row>83</xdr:row>
      <xdr:rowOff>228600</xdr:rowOff>
    </xdr:to>
    <xdr:cxnSp macro="">
      <xdr:nvCxnSpPr>
        <xdr:cNvPr id="95" name="直線矢印コネクタ 94"/>
        <xdr:cNvCxnSpPr/>
      </xdr:nvCxnSpPr>
      <xdr:spPr>
        <a:xfrm>
          <a:off x="7591425" y="19202400"/>
          <a:ext cx="3571875" cy="20288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2486025</xdr:colOff>
      <xdr:row>74</xdr:row>
      <xdr:rowOff>133350</xdr:rowOff>
    </xdr:from>
    <xdr:to>
      <xdr:col>12</xdr:col>
      <xdr:colOff>335467</xdr:colOff>
      <xdr:row>80</xdr:row>
      <xdr:rowOff>209550</xdr:rowOff>
    </xdr:to>
    <xdr:cxnSp macro="">
      <xdr:nvCxnSpPr>
        <xdr:cNvPr id="94" name="直線矢印コネクタ 93"/>
        <xdr:cNvCxnSpPr>
          <a:endCxn id="84" idx="1"/>
        </xdr:cNvCxnSpPr>
      </xdr:nvCxnSpPr>
      <xdr:spPr>
        <a:xfrm>
          <a:off x="7639050" y="18907125"/>
          <a:ext cx="3421567" cy="15621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2695574</xdr:colOff>
      <xdr:row>75</xdr:row>
      <xdr:rowOff>19050</xdr:rowOff>
    </xdr:from>
    <xdr:to>
      <xdr:col>10</xdr:col>
      <xdr:colOff>2811779</xdr:colOff>
      <xdr:row>76</xdr:row>
      <xdr:rowOff>200025</xdr:rowOff>
    </xdr:to>
    <xdr:sp macro="" textlink="">
      <xdr:nvSpPr>
        <xdr:cNvPr id="37" name="右中かっこ 36"/>
        <xdr:cNvSpPr/>
      </xdr:nvSpPr>
      <xdr:spPr>
        <a:xfrm>
          <a:off x="7848599" y="18278475"/>
          <a:ext cx="116205" cy="428625"/>
        </a:xfrm>
        <a:prstGeom prst="rightBrace">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2667000</xdr:colOff>
      <xdr:row>77</xdr:row>
      <xdr:rowOff>238125</xdr:rowOff>
    </xdr:from>
    <xdr:to>
      <xdr:col>11</xdr:col>
      <xdr:colOff>1209675</xdr:colOff>
      <xdr:row>81</xdr:row>
      <xdr:rowOff>142875</xdr:rowOff>
    </xdr:to>
    <xdr:cxnSp macro="">
      <xdr:nvCxnSpPr>
        <xdr:cNvPr id="11" name="直線矢印コネクタ 10"/>
        <xdr:cNvCxnSpPr/>
      </xdr:nvCxnSpPr>
      <xdr:spPr>
        <a:xfrm>
          <a:off x="7820025" y="19554825"/>
          <a:ext cx="1400175" cy="8953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200024</xdr:colOff>
      <xdr:row>59</xdr:row>
      <xdr:rowOff>180975</xdr:rowOff>
    </xdr:from>
    <xdr:to>
      <xdr:col>11</xdr:col>
      <xdr:colOff>28574</xdr:colOff>
      <xdr:row>61</xdr:row>
      <xdr:rowOff>1</xdr:rowOff>
    </xdr:to>
    <xdr:sp macro="" textlink="">
      <xdr:nvSpPr>
        <xdr:cNvPr id="88" name="テキスト ボックス 87"/>
        <xdr:cNvSpPr txBox="1"/>
      </xdr:nvSpPr>
      <xdr:spPr>
        <a:xfrm>
          <a:off x="4486274" y="14887575"/>
          <a:ext cx="3552825" cy="314326"/>
        </a:xfrm>
        <a:prstGeom prst="wedgeRectCallout">
          <a:avLst>
            <a:gd name="adj1" fmla="val -54598"/>
            <a:gd name="adj2" fmla="val 59"/>
          </a:avLst>
        </a:prstGeom>
        <a:solidFill>
          <a:schemeClr val="lt1"/>
        </a:solidFill>
        <a:ln w="1587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トラクタの場合のみ</a:t>
          </a:r>
          <a:r>
            <a:rPr kumimoji="1" lang="en-US" altLang="ja-JP" sz="1100"/>
            <a:t>[</a:t>
          </a:r>
          <a:r>
            <a:rPr kumimoji="1" lang="ja-JP" altLang="en-US" sz="1100"/>
            <a:t>　</a:t>
          </a:r>
          <a:r>
            <a:rPr kumimoji="1" lang="en-US" altLang="ja-JP" sz="1100"/>
            <a:t>]</a:t>
          </a:r>
          <a:r>
            <a:rPr kumimoji="1" lang="ja-JP" altLang="en-US" sz="1100">
              <a:solidFill>
                <a:srgbClr val="FF0000"/>
              </a:solidFill>
            </a:rPr>
            <a:t>外</a:t>
          </a:r>
          <a:r>
            <a:rPr kumimoji="1" lang="ja-JP" altLang="en-US" sz="1100"/>
            <a:t>の数字を記入してください</a:t>
          </a:r>
        </a:p>
      </xdr:txBody>
    </xdr:sp>
    <xdr:clientData/>
  </xdr:twoCellAnchor>
  <xdr:twoCellAnchor>
    <xdr:from>
      <xdr:col>13</xdr:col>
      <xdr:colOff>2543175</xdr:colOff>
      <xdr:row>63</xdr:row>
      <xdr:rowOff>26895</xdr:rowOff>
    </xdr:from>
    <xdr:to>
      <xdr:col>13</xdr:col>
      <xdr:colOff>3019424</xdr:colOff>
      <xdr:row>64</xdr:row>
      <xdr:rowOff>26895</xdr:rowOff>
    </xdr:to>
    <xdr:sp macro="" textlink="">
      <xdr:nvSpPr>
        <xdr:cNvPr id="10" name="角丸四角形 9"/>
        <xdr:cNvSpPr/>
      </xdr:nvSpPr>
      <xdr:spPr>
        <a:xfrm>
          <a:off x="15887700" y="15790770"/>
          <a:ext cx="476249" cy="247650"/>
        </a:xfrm>
        <a:prstGeom prst="roundRect">
          <a:avLst/>
        </a:prstGeom>
        <a:no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19049</xdr:colOff>
      <xdr:row>60</xdr:row>
      <xdr:rowOff>94445</xdr:rowOff>
    </xdr:from>
    <xdr:to>
      <xdr:col>13</xdr:col>
      <xdr:colOff>2695574</xdr:colOff>
      <xdr:row>63</xdr:row>
      <xdr:rowOff>0</xdr:rowOff>
    </xdr:to>
    <xdr:sp macro="" textlink="">
      <xdr:nvSpPr>
        <xdr:cNvPr id="91" name="フリーフォーム 90"/>
        <xdr:cNvSpPr/>
      </xdr:nvSpPr>
      <xdr:spPr>
        <a:xfrm>
          <a:off x="8029574" y="15115370"/>
          <a:ext cx="8010525" cy="648505"/>
        </a:xfrm>
        <a:custGeom>
          <a:avLst/>
          <a:gdLst>
            <a:gd name="connsiteX0" fmla="*/ 0 w 10344150"/>
            <a:gd name="connsiteY0" fmla="*/ 76200 h 657225"/>
            <a:gd name="connsiteX1" fmla="*/ 9486900 w 10344150"/>
            <a:gd name="connsiteY1" fmla="*/ 0 h 657225"/>
            <a:gd name="connsiteX2" fmla="*/ 10344150 w 10344150"/>
            <a:gd name="connsiteY2" fmla="*/ 657225 h 657225"/>
            <a:gd name="connsiteX0" fmla="*/ 0 w 10344150"/>
            <a:gd name="connsiteY0" fmla="*/ 16452 h 597477"/>
            <a:gd name="connsiteX1" fmla="*/ 9539543 w 10344150"/>
            <a:gd name="connsiteY1" fmla="*/ 0 h 597477"/>
            <a:gd name="connsiteX2" fmla="*/ 10344150 w 10344150"/>
            <a:gd name="connsiteY2" fmla="*/ 597477 h 597477"/>
            <a:gd name="connsiteX0" fmla="*/ 0 w 10344150"/>
            <a:gd name="connsiteY0" fmla="*/ 89 h 581114"/>
            <a:gd name="connsiteX1" fmla="*/ 9644827 w 10344150"/>
            <a:gd name="connsiteY1" fmla="*/ 239699 h 581114"/>
            <a:gd name="connsiteX2" fmla="*/ 10344150 w 10344150"/>
            <a:gd name="connsiteY2" fmla="*/ 581114 h 581114"/>
            <a:gd name="connsiteX0" fmla="*/ 0 w 10344150"/>
            <a:gd name="connsiteY0" fmla="*/ 102 h 581127"/>
            <a:gd name="connsiteX1" fmla="*/ 9723790 w 10344150"/>
            <a:gd name="connsiteY1" fmla="*/ 205570 h 581127"/>
            <a:gd name="connsiteX2" fmla="*/ 10344150 w 10344150"/>
            <a:gd name="connsiteY2" fmla="*/ 581127 h 581127"/>
          </a:gdLst>
          <a:ahLst/>
          <a:cxnLst>
            <a:cxn ang="0">
              <a:pos x="connsiteX0" y="connsiteY0"/>
            </a:cxn>
            <a:cxn ang="0">
              <a:pos x="connsiteX1" y="connsiteY1"/>
            </a:cxn>
            <a:cxn ang="0">
              <a:pos x="connsiteX2" y="connsiteY2"/>
            </a:cxn>
          </a:cxnLst>
          <a:rect l="l" t="t" r="r" b="b"/>
          <a:pathLst>
            <a:path w="10344150" h="581127">
              <a:moveTo>
                <a:pt x="0" y="102"/>
              </a:moveTo>
              <a:cubicBezTo>
                <a:pt x="3179848" y="-5382"/>
                <a:pt x="6543942" y="211054"/>
                <a:pt x="9723790" y="205570"/>
              </a:cubicBezTo>
              <a:cubicBezTo>
                <a:pt x="10009540" y="424645"/>
                <a:pt x="10058400" y="362052"/>
                <a:pt x="10344150" y="581127"/>
              </a:cubicBezTo>
            </a:path>
          </a:pathLst>
        </a:custGeom>
        <a:noFill/>
        <a:ln w="15875">
          <a:solidFill>
            <a:srgbClr val="00B05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3000375</xdr:colOff>
      <xdr:row>63</xdr:row>
      <xdr:rowOff>26893</xdr:rowOff>
    </xdr:from>
    <xdr:to>
      <xdr:col>13</xdr:col>
      <xdr:colOff>3382495</xdr:colOff>
      <xdr:row>64</xdr:row>
      <xdr:rowOff>28574</xdr:rowOff>
    </xdr:to>
    <xdr:sp macro="" textlink="">
      <xdr:nvSpPr>
        <xdr:cNvPr id="48" name="角丸四角形 47"/>
        <xdr:cNvSpPr/>
      </xdr:nvSpPr>
      <xdr:spPr>
        <a:xfrm>
          <a:off x="16344900" y="15790768"/>
          <a:ext cx="382120" cy="249331"/>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47625</xdr:colOff>
      <xdr:row>59</xdr:row>
      <xdr:rowOff>39067</xdr:rowOff>
    </xdr:from>
    <xdr:to>
      <xdr:col>13</xdr:col>
      <xdr:colOff>3171825</xdr:colOff>
      <xdr:row>63</xdr:row>
      <xdr:rowOff>0</xdr:rowOff>
    </xdr:to>
    <xdr:sp macro="" textlink="">
      <xdr:nvSpPr>
        <xdr:cNvPr id="93" name="フリーフォーム 92"/>
        <xdr:cNvSpPr/>
      </xdr:nvSpPr>
      <xdr:spPr>
        <a:xfrm>
          <a:off x="8058150" y="14812342"/>
          <a:ext cx="8458200" cy="951533"/>
        </a:xfrm>
        <a:custGeom>
          <a:avLst/>
          <a:gdLst>
            <a:gd name="connsiteX0" fmla="*/ 0 w 10344150"/>
            <a:gd name="connsiteY0" fmla="*/ 76200 h 657225"/>
            <a:gd name="connsiteX1" fmla="*/ 9486900 w 10344150"/>
            <a:gd name="connsiteY1" fmla="*/ 0 h 657225"/>
            <a:gd name="connsiteX2" fmla="*/ 10344150 w 10344150"/>
            <a:gd name="connsiteY2" fmla="*/ 657225 h 657225"/>
            <a:gd name="connsiteX0" fmla="*/ 0 w 10344150"/>
            <a:gd name="connsiteY0" fmla="*/ 29671 h 610696"/>
            <a:gd name="connsiteX1" fmla="*/ 9524837 w 10344150"/>
            <a:gd name="connsiteY1" fmla="*/ 0 h 610696"/>
            <a:gd name="connsiteX2" fmla="*/ 10344150 w 10344150"/>
            <a:gd name="connsiteY2" fmla="*/ 610696 h 610696"/>
            <a:gd name="connsiteX0" fmla="*/ 0 w 10344150"/>
            <a:gd name="connsiteY0" fmla="*/ 0 h 581025"/>
            <a:gd name="connsiteX1" fmla="*/ 9550129 w 10344150"/>
            <a:gd name="connsiteY1" fmla="*/ 121549 h 581025"/>
            <a:gd name="connsiteX2" fmla="*/ 10344150 w 10344150"/>
            <a:gd name="connsiteY2" fmla="*/ 581025 h 581025"/>
            <a:gd name="connsiteX0" fmla="*/ 0 w 10344150"/>
            <a:gd name="connsiteY0" fmla="*/ 0 h 581025"/>
            <a:gd name="connsiteX1" fmla="*/ 9550130 w 10344150"/>
            <a:gd name="connsiteY1" fmla="*/ 214607 h 581025"/>
            <a:gd name="connsiteX2" fmla="*/ 10344150 w 10344150"/>
            <a:gd name="connsiteY2" fmla="*/ 581025 h 581025"/>
          </a:gdLst>
          <a:ahLst/>
          <a:cxnLst>
            <a:cxn ang="0">
              <a:pos x="connsiteX0" y="connsiteY0"/>
            </a:cxn>
            <a:cxn ang="0">
              <a:pos x="connsiteX1" y="connsiteY1"/>
            </a:cxn>
            <a:cxn ang="0">
              <a:pos x="connsiteX2" y="connsiteY2"/>
            </a:cxn>
          </a:cxnLst>
          <a:rect l="l" t="t" r="r" b="b"/>
          <a:pathLst>
            <a:path w="10344150" h="581025">
              <a:moveTo>
                <a:pt x="0" y="0"/>
              </a:moveTo>
              <a:lnTo>
                <a:pt x="9550130" y="214607"/>
              </a:lnTo>
              <a:cubicBezTo>
                <a:pt x="9835880" y="433682"/>
                <a:pt x="10058400" y="361950"/>
                <a:pt x="10344150" y="581025"/>
              </a:cubicBezTo>
            </a:path>
          </a:pathLst>
        </a:custGeom>
        <a:noFill/>
        <a:ln w="12700">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1009650</xdr:colOff>
      <xdr:row>4</xdr:row>
      <xdr:rowOff>190499</xdr:rowOff>
    </xdr:from>
    <xdr:to>
      <xdr:col>13</xdr:col>
      <xdr:colOff>3381375</xdr:colOff>
      <xdr:row>20</xdr:row>
      <xdr:rowOff>114299</xdr:rowOff>
    </xdr:to>
    <xdr:grpSp>
      <xdr:nvGrpSpPr>
        <xdr:cNvPr id="66" name="グループ化 65"/>
        <xdr:cNvGrpSpPr/>
      </xdr:nvGrpSpPr>
      <xdr:grpSpPr>
        <a:xfrm>
          <a:off x="6162675" y="1362074"/>
          <a:ext cx="10563225" cy="3648075"/>
          <a:chOff x="3086100" y="1303145"/>
          <a:chExt cx="15792450" cy="2659255"/>
        </a:xfrm>
      </xdr:grpSpPr>
      <xdr:cxnSp macro="">
        <xdr:nvCxnSpPr>
          <xdr:cNvPr id="53" name="直線矢印コネクタ 52"/>
          <xdr:cNvCxnSpPr/>
        </xdr:nvCxnSpPr>
        <xdr:spPr>
          <a:xfrm>
            <a:off x="10318957" y="1622534"/>
            <a:ext cx="8559593" cy="2339866"/>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0" name="直線コネクタ 59"/>
          <xdr:cNvCxnSpPr/>
        </xdr:nvCxnSpPr>
        <xdr:spPr>
          <a:xfrm>
            <a:off x="3086100" y="1303145"/>
            <a:ext cx="7204325" cy="305503"/>
          </a:xfrm>
          <a:prstGeom prst="line">
            <a:avLst/>
          </a:prstGeom>
          <a:ln w="12700">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1543050</xdr:colOff>
      <xdr:row>59</xdr:row>
      <xdr:rowOff>142875</xdr:rowOff>
    </xdr:from>
    <xdr:to>
      <xdr:col>13</xdr:col>
      <xdr:colOff>2828925</xdr:colOff>
      <xdr:row>60</xdr:row>
      <xdr:rowOff>161925</xdr:rowOff>
    </xdr:to>
    <xdr:sp macro="" textlink="">
      <xdr:nvSpPr>
        <xdr:cNvPr id="43" name="角丸四角形 42"/>
        <xdr:cNvSpPr/>
      </xdr:nvSpPr>
      <xdr:spPr>
        <a:xfrm>
          <a:off x="14887575" y="14916150"/>
          <a:ext cx="1285875" cy="266700"/>
        </a:xfrm>
        <a:prstGeom prst="roundRect">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2270494</xdr:colOff>
      <xdr:row>56</xdr:row>
      <xdr:rowOff>90652</xdr:rowOff>
    </xdr:from>
    <xdr:to>
      <xdr:col>13</xdr:col>
      <xdr:colOff>1339908</xdr:colOff>
      <xdr:row>58</xdr:row>
      <xdr:rowOff>150878</xdr:rowOff>
    </xdr:to>
    <xdr:cxnSp macro="">
      <xdr:nvCxnSpPr>
        <xdr:cNvPr id="108" name="直線コネクタ 107"/>
        <xdr:cNvCxnSpPr>
          <a:endCxn id="192" idx="1"/>
        </xdr:cNvCxnSpPr>
      </xdr:nvCxnSpPr>
      <xdr:spPr>
        <a:xfrm>
          <a:off x="12994523" y="14041976"/>
          <a:ext cx="1691591" cy="553284"/>
        </a:xfrm>
        <a:prstGeom prst="line">
          <a:avLst/>
        </a:prstGeom>
        <a:ln w="1270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92</xdr:row>
      <xdr:rowOff>123825</xdr:rowOff>
    </xdr:from>
    <xdr:to>
      <xdr:col>2</xdr:col>
      <xdr:colOff>1362075</xdr:colOff>
      <xdr:row>94</xdr:row>
      <xdr:rowOff>209550</xdr:rowOff>
    </xdr:to>
    <xdr:sp macro="" textlink="">
      <xdr:nvSpPr>
        <xdr:cNvPr id="96" name="テキスト ボックス 95"/>
        <xdr:cNvSpPr txBox="1"/>
      </xdr:nvSpPr>
      <xdr:spPr>
        <a:xfrm>
          <a:off x="142875" y="23317200"/>
          <a:ext cx="2628900" cy="581025"/>
        </a:xfrm>
        <a:prstGeom prst="wedgeRectCallout">
          <a:avLst>
            <a:gd name="adj1" fmla="val 56625"/>
            <a:gd name="adj2" fmla="val -3936"/>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右のいずれかの第三者認証の取得の場合</a:t>
          </a:r>
          <a:endParaRPr kumimoji="1" lang="en-US" altLang="ja-JP" sz="1000"/>
        </a:p>
        <a:p>
          <a:r>
            <a:rPr kumimoji="1" lang="ja-JP" altLang="en-US" sz="1000"/>
            <a:t>該当欄に　”○”</a:t>
          </a:r>
          <a:endParaRPr kumimoji="1" lang="en-US" altLang="ja-JP" sz="1000"/>
        </a:p>
        <a:p>
          <a:r>
            <a:rPr kumimoji="1" lang="ja-JP" altLang="en-US" sz="1000"/>
            <a:t>　</a:t>
          </a:r>
        </a:p>
      </xdr:txBody>
    </xdr:sp>
    <xdr:clientData/>
  </xdr:twoCellAnchor>
  <xdr:twoCellAnchor>
    <xdr:from>
      <xdr:col>10</xdr:col>
      <xdr:colOff>685800</xdr:colOff>
      <xdr:row>97</xdr:row>
      <xdr:rowOff>1</xdr:rowOff>
    </xdr:from>
    <xdr:to>
      <xdr:col>11</xdr:col>
      <xdr:colOff>2609850</xdr:colOff>
      <xdr:row>100</xdr:row>
      <xdr:rowOff>133350</xdr:rowOff>
    </xdr:to>
    <xdr:sp macro="" textlink="">
      <xdr:nvSpPr>
        <xdr:cNvPr id="98" name="テキスト ボックス 97"/>
        <xdr:cNvSpPr txBox="1"/>
      </xdr:nvSpPr>
      <xdr:spPr>
        <a:xfrm>
          <a:off x="5838825" y="24431626"/>
          <a:ext cx="4781550" cy="866774"/>
        </a:xfrm>
        <a:prstGeom prst="wedgeRectCallout">
          <a:avLst>
            <a:gd name="adj1" fmla="val -62901"/>
            <a:gd name="adj2" fmla="val 21284"/>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ISO9001</a:t>
          </a:r>
          <a:r>
            <a:rPr kumimoji="1" lang="ja-JP" altLang="en-US" sz="1000"/>
            <a:t>、</a:t>
          </a:r>
          <a:r>
            <a:rPr kumimoji="1" lang="en-US" altLang="ja-JP" sz="1000"/>
            <a:t>ISO39001</a:t>
          </a:r>
          <a:r>
            <a:rPr kumimoji="1" lang="ja-JP" altLang="en-US" sz="1000"/>
            <a:t>など、エコドライブによる燃費の改善の取組を対象としない認証は該当しない。</a:t>
          </a:r>
          <a:endParaRPr kumimoji="1" lang="en-US" altLang="ja-JP" sz="1000"/>
        </a:p>
        <a:p>
          <a:r>
            <a:rPr kumimoji="1" lang="ja-JP" altLang="en-US" sz="1000"/>
            <a:t>取得済みの認証が第三者認証に該当するか不明な場合は、お問合せください。</a:t>
          </a:r>
          <a:endParaRPr kumimoji="1" lang="en-US" altLang="ja-JP" sz="1000"/>
        </a:p>
      </xdr:txBody>
    </xdr:sp>
    <xdr:clientData/>
  </xdr:twoCellAnchor>
  <xdr:twoCellAnchor>
    <xdr:from>
      <xdr:col>10</xdr:col>
      <xdr:colOff>2019299</xdr:colOff>
      <xdr:row>94</xdr:row>
      <xdr:rowOff>133351</xdr:rowOff>
    </xdr:from>
    <xdr:to>
      <xdr:col>11</xdr:col>
      <xdr:colOff>2609850</xdr:colOff>
      <xdr:row>96</xdr:row>
      <xdr:rowOff>209551</xdr:rowOff>
    </xdr:to>
    <xdr:sp macro="" textlink="">
      <xdr:nvSpPr>
        <xdr:cNvPr id="97" name="テキスト ボックス 96"/>
        <xdr:cNvSpPr txBox="1"/>
      </xdr:nvSpPr>
      <xdr:spPr>
        <a:xfrm>
          <a:off x="7172324" y="23822026"/>
          <a:ext cx="3448051" cy="571500"/>
        </a:xfrm>
        <a:prstGeom prst="wedgeRectCallout">
          <a:avLst>
            <a:gd name="adj1" fmla="val -61540"/>
            <a:gd name="adj2" fmla="val 10198"/>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項目１のいずれかの第三者認証に○を付した場合はその認証取得を示す有効な書面の写しが必要です</a:t>
          </a:r>
        </a:p>
      </xdr:txBody>
    </xdr:sp>
    <xdr:clientData/>
  </xdr:twoCellAnchor>
  <xdr:twoCellAnchor>
    <xdr:from>
      <xdr:col>7</xdr:col>
      <xdr:colOff>38100</xdr:colOff>
      <xdr:row>32</xdr:row>
      <xdr:rowOff>38101</xdr:rowOff>
    </xdr:from>
    <xdr:to>
      <xdr:col>11</xdr:col>
      <xdr:colOff>190500</xdr:colOff>
      <xdr:row>33</xdr:row>
      <xdr:rowOff>114300</xdr:rowOff>
    </xdr:to>
    <xdr:sp macro="" textlink="">
      <xdr:nvSpPr>
        <xdr:cNvPr id="92" name="テキスト ボックス 91"/>
        <xdr:cNvSpPr txBox="1"/>
      </xdr:nvSpPr>
      <xdr:spPr>
        <a:xfrm>
          <a:off x="4324350" y="8353426"/>
          <a:ext cx="3876675" cy="314324"/>
        </a:xfrm>
        <a:prstGeom prst="wedgeRectCallout">
          <a:avLst>
            <a:gd name="adj1" fmla="val -56528"/>
            <a:gd name="adj2" fmla="val -45587"/>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メールを使用しない場合には「</a:t>
          </a:r>
          <a:r>
            <a:rPr kumimoji="1" lang="en-US" altLang="ja-JP" sz="1100"/>
            <a:t>no</a:t>
          </a:r>
          <a:r>
            <a:rPr kumimoji="1" lang="ja-JP" altLang="en-US" sz="1100"/>
            <a:t>」と記載ください。</a:t>
          </a:r>
        </a:p>
      </xdr:txBody>
    </xdr:sp>
    <xdr:clientData/>
  </xdr:twoCellAnchor>
  <xdr:twoCellAnchor>
    <xdr:from>
      <xdr:col>12</xdr:col>
      <xdr:colOff>695326</xdr:colOff>
      <xdr:row>38</xdr:row>
      <xdr:rowOff>228600</xdr:rowOff>
    </xdr:from>
    <xdr:to>
      <xdr:col>13</xdr:col>
      <xdr:colOff>1266825</xdr:colOff>
      <xdr:row>42</xdr:row>
      <xdr:rowOff>104776</xdr:rowOff>
    </xdr:to>
    <xdr:sp macro="" textlink="">
      <xdr:nvSpPr>
        <xdr:cNvPr id="103" name="テキスト ボックス 102"/>
        <xdr:cNvSpPr txBox="1"/>
      </xdr:nvSpPr>
      <xdr:spPr>
        <a:xfrm>
          <a:off x="11420476" y="10020300"/>
          <a:ext cx="3190874" cy="866776"/>
        </a:xfrm>
        <a:prstGeom prst="wedgeRectCallout">
          <a:avLst>
            <a:gd name="adj1" fmla="val -65315"/>
            <a:gd name="adj2" fmla="val 17438"/>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過去に機構補助金の振込実績がある口座と異なる場合には、問い合わせさせていただく場合があります。</a:t>
          </a:r>
        </a:p>
      </xdr:txBody>
    </xdr:sp>
    <xdr:clientData/>
  </xdr:twoCellAnchor>
  <xdr:twoCellAnchor>
    <xdr:from>
      <xdr:col>12</xdr:col>
      <xdr:colOff>333374</xdr:colOff>
      <xdr:row>28</xdr:row>
      <xdr:rowOff>19051</xdr:rowOff>
    </xdr:from>
    <xdr:to>
      <xdr:col>13</xdr:col>
      <xdr:colOff>2428874</xdr:colOff>
      <xdr:row>31</xdr:row>
      <xdr:rowOff>76201</xdr:rowOff>
    </xdr:to>
    <xdr:sp macro="" textlink="">
      <xdr:nvSpPr>
        <xdr:cNvPr id="104" name="テキスト ボックス 103"/>
        <xdr:cNvSpPr txBox="1"/>
      </xdr:nvSpPr>
      <xdr:spPr>
        <a:xfrm>
          <a:off x="11058524" y="7343776"/>
          <a:ext cx="4714875" cy="800100"/>
        </a:xfrm>
        <a:prstGeom prst="wedgeRectCallout">
          <a:avLst>
            <a:gd name="adj1" fmla="val -69893"/>
            <a:gd name="adj2" fmla="val 29521"/>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可能であれば昨年度と今年度の申請者は同一にしてください。</a:t>
          </a:r>
          <a:endParaRPr kumimoji="1" lang="en-US" altLang="ja-JP" sz="1100"/>
        </a:p>
        <a:p>
          <a:r>
            <a:rPr kumimoji="1" lang="ja-JP" altLang="en-US" sz="1100"/>
            <a:t>異なる場合には、「昨年度のご担当も変更して良いか？」の問い合わせをさせていただく場合があります。</a:t>
          </a:r>
        </a:p>
      </xdr:txBody>
    </xdr:sp>
    <xdr:clientData/>
  </xdr:twoCellAnchor>
  <xdr:twoCellAnchor>
    <xdr:from>
      <xdr:col>11</xdr:col>
      <xdr:colOff>114299</xdr:colOff>
      <xdr:row>60</xdr:row>
      <xdr:rowOff>161926</xdr:rowOff>
    </xdr:from>
    <xdr:to>
      <xdr:col>12</xdr:col>
      <xdr:colOff>285750</xdr:colOff>
      <xdr:row>63</xdr:row>
      <xdr:rowOff>228600</xdr:rowOff>
    </xdr:to>
    <xdr:sp macro="" textlink="">
      <xdr:nvSpPr>
        <xdr:cNvPr id="105" name="テキスト ボックス 104"/>
        <xdr:cNvSpPr txBox="1"/>
      </xdr:nvSpPr>
      <xdr:spPr>
        <a:xfrm>
          <a:off x="8124824" y="15182851"/>
          <a:ext cx="2886076" cy="809624"/>
        </a:xfrm>
        <a:prstGeom prst="wedgeRectCallout">
          <a:avLst>
            <a:gd name="adj1" fmla="val -60860"/>
            <a:gd name="adj2" fmla="val 90975"/>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年間予想走行距離が、</a:t>
          </a:r>
          <a:r>
            <a:rPr kumimoji="1" lang="en-US" altLang="ja-JP" sz="1100"/>
            <a:t>1</a:t>
          </a:r>
          <a:r>
            <a:rPr kumimoji="1" lang="ja-JP" altLang="en-US" sz="1100"/>
            <a:t>万</a:t>
          </a:r>
          <a:r>
            <a:rPr kumimoji="1" lang="en-US" altLang="ja-JP" sz="1100"/>
            <a:t>km</a:t>
          </a:r>
          <a:r>
            <a:rPr kumimoji="1" lang="ja-JP" altLang="en-US" sz="1100"/>
            <a:t>を下回る場合や</a:t>
          </a:r>
          <a:r>
            <a:rPr kumimoji="1" lang="en-US" altLang="ja-JP" sz="1100"/>
            <a:t>30</a:t>
          </a:r>
          <a:r>
            <a:rPr kumimoji="1" lang="ja-JP" altLang="en-US" sz="1100"/>
            <a:t>万</a:t>
          </a:r>
          <a:r>
            <a:rPr kumimoji="1" lang="en-US" altLang="ja-JP" sz="1100"/>
            <a:t>km</a:t>
          </a:r>
          <a:r>
            <a:rPr kumimoji="1" lang="ja-JP" altLang="en-US" sz="1100"/>
            <a:t>を上回る場合は、理由をお聞きする場合があります。</a:t>
          </a:r>
        </a:p>
      </xdr:txBody>
    </xdr:sp>
    <xdr:clientData/>
  </xdr:twoCellAnchor>
  <xdr:twoCellAnchor>
    <xdr:from>
      <xdr:col>11</xdr:col>
      <xdr:colOff>885826</xdr:colOff>
      <xdr:row>104</xdr:row>
      <xdr:rowOff>133351</xdr:rowOff>
    </xdr:from>
    <xdr:to>
      <xdr:col>13</xdr:col>
      <xdr:colOff>1343026</xdr:colOff>
      <xdr:row>105</xdr:row>
      <xdr:rowOff>171451</xdr:rowOff>
    </xdr:to>
    <xdr:sp macro="" textlink="">
      <xdr:nvSpPr>
        <xdr:cNvPr id="106" name="テキスト ボックス 105"/>
        <xdr:cNvSpPr txBox="1"/>
      </xdr:nvSpPr>
      <xdr:spPr>
        <a:xfrm>
          <a:off x="8896351" y="26269951"/>
          <a:ext cx="5791200" cy="285750"/>
        </a:xfrm>
        <a:prstGeom prst="wedgeRectCallout">
          <a:avLst>
            <a:gd name="adj1" fmla="val -65544"/>
            <a:gd name="adj2" fmla="val 33463"/>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事業者が独自に名づけるエコドライブ取り組みの名称</a:t>
          </a:r>
        </a:p>
      </xdr:txBody>
    </xdr:sp>
    <xdr:clientData/>
  </xdr:twoCellAnchor>
  <xdr:twoCellAnchor>
    <xdr:from>
      <xdr:col>11</xdr:col>
      <xdr:colOff>876301</xdr:colOff>
      <xdr:row>105</xdr:row>
      <xdr:rowOff>219076</xdr:rowOff>
    </xdr:from>
    <xdr:to>
      <xdr:col>13</xdr:col>
      <xdr:colOff>1333501</xdr:colOff>
      <xdr:row>107</xdr:row>
      <xdr:rowOff>9526</xdr:rowOff>
    </xdr:to>
    <xdr:sp macro="" textlink="">
      <xdr:nvSpPr>
        <xdr:cNvPr id="107" name="テキスト ボックス 106"/>
        <xdr:cNvSpPr txBox="1"/>
      </xdr:nvSpPr>
      <xdr:spPr>
        <a:xfrm>
          <a:off x="8886826" y="26603326"/>
          <a:ext cx="5791200" cy="285750"/>
        </a:xfrm>
        <a:prstGeom prst="wedgeRectCallout">
          <a:avLst>
            <a:gd name="adj1" fmla="val -65708"/>
            <a:gd name="adj2" fmla="val -987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取組むことを社内決定した年月日</a:t>
          </a:r>
        </a:p>
      </xdr:txBody>
    </xdr:sp>
    <xdr:clientData/>
  </xdr:twoCellAnchor>
  <xdr:twoCellAnchor>
    <xdr:from>
      <xdr:col>11</xdr:col>
      <xdr:colOff>876300</xdr:colOff>
      <xdr:row>107</xdr:row>
      <xdr:rowOff>28575</xdr:rowOff>
    </xdr:from>
    <xdr:to>
      <xdr:col>13</xdr:col>
      <xdr:colOff>1333500</xdr:colOff>
      <xdr:row>108</xdr:row>
      <xdr:rowOff>66675</xdr:rowOff>
    </xdr:to>
    <xdr:sp macro="" textlink="">
      <xdr:nvSpPr>
        <xdr:cNvPr id="109" name="テキスト ボックス 108"/>
        <xdr:cNvSpPr txBox="1"/>
      </xdr:nvSpPr>
      <xdr:spPr>
        <a:xfrm>
          <a:off x="8886825" y="26908125"/>
          <a:ext cx="5791200" cy="285750"/>
        </a:xfrm>
        <a:prstGeom prst="wedgeRectCallout">
          <a:avLst>
            <a:gd name="adj1" fmla="val -65051"/>
            <a:gd name="adj2" fmla="val -1987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本社営業所の他、取り組む営業所等を列記</a:t>
          </a:r>
        </a:p>
      </xdr:txBody>
    </xdr:sp>
    <xdr:clientData/>
  </xdr:twoCellAnchor>
  <xdr:twoCellAnchor>
    <xdr:from>
      <xdr:col>11</xdr:col>
      <xdr:colOff>866775</xdr:colOff>
      <xdr:row>108</xdr:row>
      <xdr:rowOff>114300</xdr:rowOff>
    </xdr:from>
    <xdr:to>
      <xdr:col>13</xdr:col>
      <xdr:colOff>1323975</xdr:colOff>
      <xdr:row>109</xdr:row>
      <xdr:rowOff>152400</xdr:rowOff>
    </xdr:to>
    <xdr:sp macro="" textlink="">
      <xdr:nvSpPr>
        <xdr:cNvPr id="110" name="テキスト ボックス 109"/>
        <xdr:cNvSpPr txBox="1"/>
      </xdr:nvSpPr>
      <xdr:spPr>
        <a:xfrm>
          <a:off x="8877300" y="27241500"/>
          <a:ext cx="5791200" cy="285750"/>
        </a:xfrm>
        <a:prstGeom prst="wedgeRectCallout">
          <a:avLst>
            <a:gd name="adj1" fmla="val -65051"/>
            <a:gd name="adj2" fmla="val -4987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社内会議、掲示板等での周知など</a:t>
          </a:r>
        </a:p>
      </xdr:txBody>
    </xdr:sp>
    <xdr:clientData/>
  </xdr:twoCellAnchor>
  <xdr:twoCellAnchor>
    <xdr:from>
      <xdr:col>11</xdr:col>
      <xdr:colOff>952500</xdr:colOff>
      <xdr:row>110</xdr:row>
      <xdr:rowOff>180975</xdr:rowOff>
    </xdr:from>
    <xdr:to>
      <xdr:col>13</xdr:col>
      <xdr:colOff>1409700</xdr:colOff>
      <xdr:row>111</xdr:row>
      <xdr:rowOff>219075</xdr:rowOff>
    </xdr:to>
    <xdr:sp macro="" textlink="">
      <xdr:nvSpPr>
        <xdr:cNvPr id="111" name="テキスト ボックス 110"/>
        <xdr:cNvSpPr txBox="1"/>
      </xdr:nvSpPr>
      <xdr:spPr>
        <a:xfrm>
          <a:off x="8963025" y="27803475"/>
          <a:ext cx="5791200" cy="285750"/>
        </a:xfrm>
        <a:prstGeom prst="wedgeRectCallout">
          <a:avLst>
            <a:gd name="adj1" fmla="val -66696"/>
            <a:gd name="adj2" fmla="val 1013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毎月の給油伝票等から集計など</a:t>
          </a:r>
        </a:p>
      </xdr:txBody>
    </xdr:sp>
    <xdr:clientData/>
  </xdr:twoCellAnchor>
  <xdr:twoCellAnchor>
    <xdr:from>
      <xdr:col>11</xdr:col>
      <xdr:colOff>942975</xdr:colOff>
      <xdr:row>112</xdr:row>
      <xdr:rowOff>9525</xdr:rowOff>
    </xdr:from>
    <xdr:to>
      <xdr:col>13</xdr:col>
      <xdr:colOff>1400175</xdr:colOff>
      <xdr:row>113</xdr:row>
      <xdr:rowOff>47625</xdr:rowOff>
    </xdr:to>
    <xdr:sp macro="" textlink="">
      <xdr:nvSpPr>
        <xdr:cNvPr id="112" name="テキスト ボックス 111"/>
        <xdr:cNvSpPr txBox="1"/>
      </xdr:nvSpPr>
      <xdr:spPr>
        <a:xfrm>
          <a:off x="8953500" y="28127325"/>
          <a:ext cx="5791200" cy="285750"/>
        </a:xfrm>
        <a:prstGeom prst="wedgeRectCallout">
          <a:avLst>
            <a:gd name="adj1" fmla="val -66367"/>
            <a:gd name="adj2" fmla="val -1987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運行管理記録をパソコンで集計など</a:t>
          </a:r>
        </a:p>
      </xdr:txBody>
    </xdr:sp>
    <xdr:clientData/>
  </xdr:twoCellAnchor>
  <xdr:twoCellAnchor>
    <xdr:from>
      <xdr:col>11</xdr:col>
      <xdr:colOff>933450</xdr:colOff>
      <xdr:row>113</xdr:row>
      <xdr:rowOff>66675</xdr:rowOff>
    </xdr:from>
    <xdr:to>
      <xdr:col>13</xdr:col>
      <xdr:colOff>1390650</xdr:colOff>
      <xdr:row>114</xdr:row>
      <xdr:rowOff>104775</xdr:rowOff>
    </xdr:to>
    <xdr:sp macro="" textlink="">
      <xdr:nvSpPr>
        <xdr:cNvPr id="113" name="テキスト ボックス 112"/>
        <xdr:cNvSpPr txBox="1"/>
      </xdr:nvSpPr>
      <xdr:spPr>
        <a:xfrm>
          <a:off x="8943975" y="28432125"/>
          <a:ext cx="5791200" cy="285750"/>
        </a:xfrm>
        <a:prstGeom prst="wedgeRectCallout">
          <a:avLst>
            <a:gd name="adj1" fmla="val -66367"/>
            <a:gd name="adj2" fmla="val -1987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デジタコ、ドラレコ、チャート紙等を用いた燃費改善指導など</a:t>
          </a:r>
        </a:p>
      </xdr:txBody>
    </xdr:sp>
    <xdr:clientData/>
  </xdr:twoCellAnchor>
  <xdr:twoCellAnchor>
    <xdr:from>
      <xdr:col>11</xdr:col>
      <xdr:colOff>933450</xdr:colOff>
      <xdr:row>114</xdr:row>
      <xdr:rowOff>123825</xdr:rowOff>
    </xdr:from>
    <xdr:to>
      <xdr:col>13</xdr:col>
      <xdr:colOff>1390650</xdr:colOff>
      <xdr:row>115</xdr:row>
      <xdr:rowOff>161925</xdr:rowOff>
    </xdr:to>
    <xdr:sp macro="" textlink="">
      <xdr:nvSpPr>
        <xdr:cNvPr id="114" name="テキスト ボックス 113"/>
        <xdr:cNvSpPr txBox="1"/>
      </xdr:nvSpPr>
      <xdr:spPr>
        <a:xfrm>
          <a:off x="8943975" y="28736925"/>
          <a:ext cx="5791200" cy="285750"/>
        </a:xfrm>
        <a:prstGeom prst="wedgeRectCallout">
          <a:avLst>
            <a:gd name="adj1" fmla="val -65709"/>
            <a:gd name="adj2" fmla="val -56537"/>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特になければ記入は不要</a:t>
          </a:r>
        </a:p>
      </xdr:txBody>
    </xdr:sp>
    <xdr:clientData/>
  </xdr:twoCellAnchor>
  <xdr:twoCellAnchor>
    <xdr:from>
      <xdr:col>11</xdr:col>
      <xdr:colOff>981075</xdr:colOff>
      <xdr:row>116</xdr:row>
      <xdr:rowOff>180975</xdr:rowOff>
    </xdr:from>
    <xdr:to>
      <xdr:col>13</xdr:col>
      <xdr:colOff>1438275</xdr:colOff>
      <xdr:row>117</xdr:row>
      <xdr:rowOff>219075</xdr:rowOff>
    </xdr:to>
    <xdr:sp macro="" textlink="">
      <xdr:nvSpPr>
        <xdr:cNvPr id="115" name="テキスト ボックス 114"/>
        <xdr:cNvSpPr txBox="1"/>
      </xdr:nvSpPr>
      <xdr:spPr>
        <a:xfrm>
          <a:off x="8991600" y="29289375"/>
          <a:ext cx="5791200" cy="285750"/>
        </a:xfrm>
        <a:prstGeom prst="wedgeRectCallout">
          <a:avLst>
            <a:gd name="adj1" fmla="val -67025"/>
            <a:gd name="adj2" fmla="val 6797"/>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運行管理者による各ドライバーの運行記録確認など</a:t>
          </a:r>
        </a:p>
      </xdr:txBody>
    </xdr:sp>
    <xdr:clientData/>
  </xdr:twoCellAnchor>
  <xdr:twoCellAnchor>
    <xdr:from>
      <xdr:col>11</xdr:col>
      <xdr:colOff>981075</xdr:colOff>
      <xdr:row>118</xdr:row>
      <xdr:rowOff>0</xdr:rowOff>
    </xdr:from>
    <xdr:to>
      <xdr:col>13</xdr:col>
      <xdr:colOff>1438275</xdr:colOff>
      <xdr:row>119</xdr:row>
      <xdr:rowOff>38100</xdr:rowOff>
    </xdr:to>
    <xdr:sp macro="" textlink="">
      <xdr:nvSpPr>
        <xdr:cNvPr id="116" name="テキスト ボックス 115"/>
        <xdr:cNvSpPr txBox="1"/>
      </xdr:nvSpPr>
      <xdr:spPr>
        <a:xfrm>
          <a:off x="8991600" y="29603700"/>
          <a:ext cx="5791200" cy="285750"/>
        </a:xfrm>
        <a:prstGeom prst="wedgeRectCallout">
          <a:avLst>
            <a:gd name="adj1" fmla="val -67025"/>
            <a:gd name="adj2" fmla="val 6797"/>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運行管理者や社内会議等によるエコドライブ改善検討など</a:t>
          </a:r>
        </a:p>
      </xdr:txBody>
    </xdr:sp>
    <xdr:clientData/>
  </xdr:twoCellAnchor>
  <xdr:twoCellAnchor>
    <xdr:from>
      <xdr:col>11</xdr:col>
      <xdr:colOff>981075</xdr:colOff>
      <xdr:row>119</xdr:row>
      <xdr:rowOff>66675</xdr:rowOff>
    </xdr:from>
    <xdr:to>
      <xdr:col>13</xdr:col>
      <xdr:colOff>1438275</xdr:colOff>
      <xdr:row>120</xdr:row>
      <xdr:rowOff>104775</xdr:rowOff>
    </xdr:to>
    <xdr:sp macro="" textlink="">
      <xdr:nvSpPr>
        <xdr:cNvPr id="117" name="テキスト ボックス 116"/>
        <xdr:cNvSpPr txBox="1"/>
      </xdr:nvSpPr>
      <xdr:spPr>
        <a:xfrm>
          <a:off x="8991600" y="29918025"/>
          <a:ext cx="5791200" cy="285750"/>
        </a:xfrm>
        <a:prstGeom prst="wedgeRectCallout">
          <a:avLst>
            <a:gd name="adj1" fmla="val -66696"/>
            <a:gd name="adj2" fmla="val -46537"/>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特になければ記入は不要</a:t>
          </a:r>
        </a:p>
      </xdr:txBody>
    </xdr:sp>
    <xdr:clientData/>
  </xdr:twoCellAnchor>
  <xdr:twoCellAnchor>
    <xdr:from>
      <xdr:col>11</xdr:col>
      <xdr:colOff>962025</xdr:colOff>
      <xdr:row>121</xdr:row>
      <xdr:rowOff>180975</xdr:rowOff>
    </xdr:from>
    <xdr:to>
      <xdr:col>13</xdr:col>
      <xdr:colOff>1419225</xdr:colOff>
      <xdr:row>122</xdr:row>
      <xdr:rowOff>219075</xdr:rowOff>
    </xdr:to>
    <xdr:sp macro="" textlink="">
      <xdr:nvSpPr>
        <xdr:cNvPr id="118" name="テキスト ボックス 117"/>
        <xdr:cNvSpPr txBox="1"/>
      </xdr:nvSpPr>
      <xdr:spPr>
        <a:xfrm>
          <a:off x="8972550" y="30527625"/>
          <a:ext cx="5791200" cy="285750"/>
        </a:xfrm>
        <a:prstGeom prst="wedgeRectCallout">
          <a:avLst>
            <a:gd name="adj1" fmla="val -67025"/>
            <a:gd name="adj2" fmla="val 6797"/>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トラック協会等から配布されるエコドライブに関する資料のドライバーへの配布など</a:t>
          </a:r>
        </a:p>
      </xdr:txBody>
    </xdr:sp>
    <xdr:clientData/>
  </xdr:twoCellAnchor>
  <xdr:twoCellAnchor>
    <xdr:from>
      <xdr:col>11</xdr:col>
      <xdr:colOff>962025</xdr:colOff>
      <xdr:row>124</xdr:row>
      <xdr:rowOff>38100</xdr:rowOff>
    </xdr:from>
    <xdr:to>
      <xdr:col>13</xdr:col>
      <xdr:colOff>1419225</xdr:colOff>
      <xdr:row>125</xdr:row>
      <xdr:rowOff>76200</xdr:rowOff>
    </xdr:to>
    <xdr:sp macro="" textlink="">
      <xdr:nvSpPr>
        <xdr:cNvPr id="119" name="テキスト ボックス 118"/>
        <xdr:cNvSpPr txBox="1"/>
      </xdr:nvSpPr>
      <xdr:spPr>
        <a:xfrm>
          <a:off x="8972550" y="31127700"/>
          <a:ext cx="5791200" cy="285750"/>
        </a:xfrm>
        <a:prstGeom prst="wedgeRectCallout">
          <a:avLst>
            <a:gd name="adj1" fmla="val -66367"/>
            <a:gd name="adj2" fmla="val -26536"/>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販売会社や保険会社による講習会の開催実績など（検討中は未実施なので</a:t>
          </a:r>
          <a:r>
            <a:rPr kumimoji="1" lang="en-US" altLang="ja-JP" sz="1100"/>
            <a:t>"</a:t>
          </a:r>
          <a:r>
            <a:rPr kumimoji="1" lang="ja-JP" altLang="en-US" sz="1100"/>
            <a:t>△</a:t>
          </a:r>
          <a:r>
            <a:rPr kumimoji="1" lang="en-US" altLang="ja-JP" sz="1100"/>
            <a:t>"</a:t>
          </a:r>
          <a:r>
            <a:rPr kumimoji="1" lang="ja-JP" altLang="en-US" sz="1100"/>
            <a:t>）</a:t>
          </a:r>
        </a:p>
      </xdr:txBody>
    </xdr:sp>
    <xdr:clientData/>
  </xdr:twoCellAnchor>
  <xdr:twoCellAnchor>
    <xdr:from>
      <xdr:col>11</xdr:col>
      <xdr:colOff>962025</xdr:colOff>
      <xdr:row>122</xdr:row>
      <xdr:rowOff>228600</xdr:rowOff>
    </xdr:from>
    <xdr:to>
      <xdr:col>13</xdr:col>
      <xdr:colOff>1419225</xdr:colOff>
      <xdr:row>124</xdr:row>
      <xdr:rowOff>19050</xdr:rowOff>
    </xdr:to>
    <xdr:sp macro="" textlink="">
      <xdr:nvSpPr>
        <xdr:cNvPr id="120" name="テキスト ボックス 119"/>
        <xdr:cNvSpPr txBox="1"/>
      </xdr:nvSpPr>
      <xdr:spPr>
        <a:xfrm>
          <a:off x="8972550" y="30822900"/>
          <a:ext cx="5791200" cy="285750"/>
        </a:xfrm>
        <a:prstGeom prst="wedgeRectCallout">
          <a:avLst>
            <a:gd name="adj1" fmla="val -67025"/>
            <a:gd name="adj2" fmla="val 6797"/>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ベテランドライバーによる同乗指導など</a:t>
          </a:r>
        </a:p>
      </xdr:txBody>
    </xdr:sp>
    <xdr:clientData/>
  </xdr:twoCellAnchor>
  <xdr:twoCellAnchor>
    <xdr:from>
      <xdr:col>10</xdr:col>
      <xdr:colOff>1019174</xdr:colOff>
      <xdr:row>101</xdr:row>
      <xdr:rowOff>19050</xdr:rowOff>
    </xdr:from>
    <xdr:to>
      <xdr:col>13</xdr:col>
      <xdr:colOff>1333500</xdr:colOff>
      <xdr:row>104</xdr:row>
      <xdr:rowOff>95250</xdr:rowOff>
    </xdr:to>
    <xdr:sp macro="" textlink="">
      <xdr:nvSpPr>
        <xdr:cNvPr id="121" name="テキスト ボックス 120"/>
        <xdr:cNvSpPr txBox="1"/>
      </xdr:nvSpPr>
      <xdr:spPr>
        <a:xfrm>
          <a:off x="6172199" y="25231725"/>
          <a:ext cx="8505826" cy="800100"/>
        </a:xfrm>
        <a:prstGeom prst="wedgeRectCallout">
          <a:avLst>
            <a:gd name="adj1" fmla="val -84191"/>
            <a:gd name="adj2" fmla="val 5170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「その他」を除き、各小目の取り組み内容が入力されていれば「〇」が自動入力されます（</a:t>
          </a:r>
          <a:r>
            <a:rPr kumimoji="1" lang="en-US" altLang="ja-JP" sz="1100"/>
            <a:t>4</a:t>
          </a:r>
          <a:r>
            <a:rPr kumimoji="1" lang="ja-JP" altLang="en-US" sz="1100"/>
            <a:t>か所）</a:t>
          </a:r>
          <a:endParaRPr kumimoji="1" lang="en-US" altLang="ja-JP" sz="1100"/>
        </a:p>
        <a:p>
          <a:r>
            <a:rPr kumimoji="1" lang="ja-JP" altLang="en-US" sz="1100"/>
            <a:t>現在取組中の場合は、別紙２を出力し、「△」を手書き記入ください。「△」で申請した場合には、申請の翌年末までに、具体策を記入し「△」⇒「〇」に修正した別紙２の提出が必要です</a:t>
          </a:r>
        </a:p>
      </xdr:txBody>
    </xdr:sp>
    <xdr:clientData/>
  </xdr:twoCellAnchor>
  <xdr:twoCellAnchor>
    <xdr:from>
      <xdr:col>9</xdr:col>
      <xdr:colOff>209549</xdr:colOff>
      <xdr:row>90</xdr:row>
      <xdr:rowOff>57150</xdr:rowOff>
    </xdr:from>
    <xdr:to>
      <xdr:col>12</xdr:col>
      <xdr:colOff>704850</xdr:colOff>
      <xdr:row>93</xdr:row>
      <xdr:rowOff>152400</xdr:rowOff>
    </xdr:to>
    <xdr:sp macro="" textlink="">
      <xdr:nvSpPr>
        <xdr:cNvPr id="122" name="テキスト ボックス 121"/>
        <xdr:cNvSpPr txBox="1"/>
      </xdr:nvSpPr>
      <xdr:spPr>
        <a:xfrm>
          <a:off x="5067299" y="22755225"/>
          <a:ext cx="6362701" cy="838200"/>
        </a:xfrm>
        <a:prstGeom prst="wedgeRectCallout">
          <a:avLst>
            <a:gd name="adj1" fmla="val -61177"/>
            <a:gd name="adj2" fmla="val -40023"/>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エコドライブとは、燃料消費を抑えた環境に優しい運転のこと。</a:t>
          </a:r>
          <a:endParaRPr kumimoji="1" lang="en-US" altLang="ja-JP" sz="1100"/>
        </a:p>
        <a:p>
          <a:r>
            <a:rPr kumimoji="1" lang="en-US" altLang="ja-JP" sz="1100"/>
            <a:t>※</a:t>
          </a:r>
          <a:r>
            <a:rPr kumimoji="1" lang="ja-JP" altLang="en-US" sz="1100"/>
            <a:t>本申請には申請者のエコドライブ状況の内容を記載して頂く必要があります。</a:t>
          </a:r>
          <a:endParaRPr kumimoji="1" lang="en-US" altLang="ja-JP" sz="1100"/>
        </a:p>
        <a:p>
          <a:r>
            <a:rPr kumimoji="1" lang="ja-JP" altLang="en-US" sz="1100"/>
            <a:t>　過去に申請のある場合は、その取り組み内容を確認し、矛盾が無いことをご確認ください。</a:t>
          </a:r>
        </a:p>
      </xdr:txBody>
    </xdr:sp>
    <xdr:clientData/>
  </xdr:twoCellAnchor>
  <xdr:twoCellAnchor>
    <xdr:from>
      <xdr:col>11</xdr:col>
      <xdr:colOff>0</xdr:colOff>
      <xdr:row>65</xdr:row>
      <xdr:rowOff>152400</xdr:rowOff>
    </xdr:from>
    <xdr:to>
      <xdr:col>12</xdr:col>
      <xdr:colOff>9524</xdr:colOff>
      <xdr:row>68</xdr:row>
      <xdr:rowOff>190500</xdr:rowOff>
    </xdr:to>
    <xdr:sp macro="" textlink="">
      <xdr:nvSpPr>
        <xdr:cNvPr id="123" name="テキスト ボックス 122">
          <a:hlinkClick xmlns:r="http://schemas.openxmlformats.org/officeDocument/2006/relationships" r:id="rId10"/>
        </xdr:cNvPr>
        <xdr:cNvSpPr txBox="1"/>
      </xdr:nvSpPr>
      <xdr:spPr>
        <a:xfrm>
          <a:off x="8010525" y="16411575"/>
          <a:ext cx="2724149" cy="781050"/>
        </a:xfrm>
        <a:prstGeom prst="wedgeRectCallout">
          <a:avLst>
            <a:gd name="adj1" fmla="val -57395"/>
            <a:gd name="adj2" fmla="val 49966"/>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2025</a:t>
          </a:r>
          <a:r>
            <a:rPr kumimoji="1" lang="ja-JP" altLang="en-US" sz="1000"/>
            <a:t>年重量車燃費基準達成しているかどうかは販売店にお問合せください。達成している場合は販売店の証明書添付が必要です。</a:t>
          </a:r>
        </a:p>
      </xdr:txBody>
    </xdr:sp>
    <xdr:clientData/>
  </xdr:twoCellAnchor>
  <xdr:twoCellAnchor>
    <xdr:from>
      <xdr:col>10</xdr:col>
      <xdr:colOff>2847975</xdr:colOff>
      <xdr:row>65</xdr:row>
      <xdr:rowOff>152400</xdr:rowOff>
    </xdr:from>
    <xdr:to>
      <xdr:col>11</xdr:col>
      <xdr:colOff>2714624</xdr:colOff>
      <xdr:row>68</xdr:row>
      <xdr:rowOff>190500</xdr:rowOff>
    </xdr:to>
    <xdr:sp macro="" textlink="">
      <xdr:nvSpPr>
        <xdr:cNvPr id="124" name="テキスト ボックス 123">
          <a:hlinkClick xmlns:r="http://schemas.openxmlformats.org/officeDocument/2006/relationships" r:id="rId10"/>
        </xdr:cNvPr>
        <xdr:cNvSpPr txBox="1"/>
      </xdr:nvSpPr>
      <xdr:spPr>
        <a:xfrm>
          <a:off x="8001000" y="16411575"/>
          <a:ext cx="2724149" cy="781050"/>
        </a:xfrm>
        <a:prstGeom prst="wedgeRectCallout">
          <a:avLst>
            <a:gd name="adj1" fmla="val -57395"/>
            <a:gd name="adj2" fmla="val 49966"/>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2025</a:t>
          </a:r>
          <a:r>
            <a:rPr kumimoji="1" lang="ja-JP" altLang="en-US" sz="1000"/>
            <a:t>年重量車燃費基準達成しているかどうかは販売店にお問合せください。達成している場合は販売店の証明書添付が必要です。</a:t>
          </a:r>
        </a:p>
      </xdr:txBody>
    </xdr:sp>
    <xdr:clientData/>
  </xdr:twoCellAnchor>
  <xdr:twoCellAnchor>
    <xdr:from>
      <xdr:col>10</xdr:col>
      <xdr:colOff>2847975</xdr:colOff>
      <xdr:row>65</xdr:row>
      <xdr:rowOff>161925</xdr:rowOff>
    </xdr:from>
    <xdr:to>
      <xdr:col>11</xdr:col>
      <xdr:colOff>2714624</xdr:colOff>
      <xdr:row>68</xdr:row>
      <xdr:rowOff>200025</xdr:rowOff>
    </xdr:to>
    <xdr:sp macro="" textlink="">
      <xdr:nvSpPr>
        <xdr:cNvPr id="125" name="テキスト ボックス 124">
          <a:hlinkClick xmlns:r="http://schemas.openxmlformats.org/officeDocument/2006/relationships" r:id="rId10"/>
        </xdr:cNvPr>
        <xdr:cNvSpPr txBox="1"/>
      </xdr:nvSpPr>
      <xdr:spPr>
        <a:xfrm>
          <a:off x="8001000" y="16421100"/>
          <a:ext cx="2724149" cy="781050"/>
        </a:xfrm>
        <a:prstGeom prst="wedgeRectCallout">
          <a:avLst>
            <a:gd name="adj1" fmla="val -57395"/>
            <a:gd name="adj2" fmla="val 49966"/>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2025</a:t>
          </a:r>
          <a:r>
            <a:rPr kumimoji="1" lang="ja-JP" altLang="en-US" sz="1000"/>
            <a:t>年重量車燃費基準達成しているかどうかは販売店にお問合せください。達成している場合は販売店の</a:t>
          </a:r>
          <a:r>
            <a:rPr kumimoji="1" lang="ja-JP" altLang="en-US" sz="1000">
              <a:solidFill>
                <a:srgbClr val="FF0000"/>
              </a:solidFill>
            </a:rPr>
            <a:t>証明書</a:t>
          </a:r>
          <a:r>
            <a:rPr kumimoji="1" lang="ja-JP" altLang="en-US" sz="1000"/>
            <a:t>添付が必要です。</a:t>
          </a:r>
        </a:p>
      </xdr:txBody>
    </xdr:sp>
    <xdr:clientData/>
  </xdr:twoCellAnchor>
  <xdr:twoCellAnchor>
    <xdr:from>
      <xdr:col>10</xdr:col>
      <xdr:colOff>180975</xdr:colOff>
      <xdr:row>13</xdr:row>
      <xdr:rowOff>9525</xdr:rowOff>
    </xdr:from>
    <xdr:to>
      <xdr:col>10</xdr:col>
      <xdr:colOff>2838450</xdr:colOff>
      <xdr:row>14</xdr:row>
      <xdr:rowOff>104776</xdr:rowOff>
    </xdr:to>
    <xdr:sp macro="" textlink="">
      <xdr:nvSpPr>
        <xdr:cNvPr id="126" name="テキスト ボックス 125"/>
        <xdr:cNvSpPr txBox="1"/>
      </xdr:nvSpPr>
      <xdr:spPr>
        <a:xfrm>
          <a:off x="5334000" y="3419475"/>
          <a:ext cx="2657475" cy="342901"/>
        </a:xfrm>
        <a:prstGeom prst="wedgeRectCallout">
          <a:avLst>
            <a:gd name="adj1" fmla="val -70334"/>
            <a:gd name="adj2" fmla="val -6135"/>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事業者番号の記載は不要となりました。</a:t>
          </a:r>
        </a:p>
      </xdr:txBody>
    </xdr:sp>
    <xdr:clientData/>
  </xdr:twoCellAnchor>
  <xdr:twoCellAnchor>
    <xdr:from>
      <xdr:col>12</xdr:col>
      <xdr:colOff>85724</xdr:colOff>
      <xdr:row>93</xdr:row>
      <xdr:rowOff>219076</xdr:rowOff>
    </xdr:from>
    <xdr:to>
      <xdr:col>13</xdr:col>
      <xdr:colOff>638174</xdr:colOff>
      <xdr:row>97</xdr:row>
      <xdr:rowOff>104776</xdr:rowOff>
    </xdr:to>
    <xdr:sp macro="" textlink="">
      <xdr:nvSpPr>
        <xdr:cNvPr id="49" name="テキスト ボックス 48"/>
        <xdr:cNvSpPr txBox="1"/>
      </xdr:nvSpPr>
      <xdr:spPr>
        <a:xfrm>
          <a:off x="10810874" y="23460076"/>
          <a:ext cx="3171825" cy="876300"/>
        </a:xfrm>
        <a:prstGeom prst="wedgeRoundRectCallout">
          <a:avLst>
            <a:gd name="adj1" fmla="val -43356"/>
            <a:gd name="adj2" fmla="val -85776"/>
            <a:gd name="adj3" fmla="val 16667"/>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手書きやワードのコピーを添付する場合は、本欄の入力は不要です。</a:t>
          </a:r>
        </a:p>
      </xdr:txBody>
    </xdr:sp>
    <xdr:clientData/>
  </xdr:twoCellAnchor>
  <xdr:twoCellAnchor editAs="oneCell">
    <xdr:from>
      <xdr:col>12</xdr:col>
      <xdr:colOff>19050</xdr:colOff>
      <xdr:row>69</xdr:row>
      <xdr:rowOff>142875</xdr:rowOff>
    </xdr:from>
    <xdr:to>
      <xdr:col>13</xdr:col>
      <xdr:colOff>155306</xdr:colOff>
      <xdr:row>75</xdr:row>
      <xdr:rowOff>229506</xdr:rowOff>
    </xdr:to>
    <xdr:pic>
      <xdr:nvPicPr>
        <xdr:cNvPr id="54" name="図 53"/>
        <xdr:cNvPicPr>
          <a:picLocks noChangeAspect="1"/>
        </xdr:cNvPicPr>
      </xdr:nvPicPr>
      <xdr:blipFill>
        <a:blip xmlns:r="http://schemas.openxmlformats.org/officeDocument/2006/relationships" r:embed="rId11"/>
        <a:stretch>
          <a:fillRect/>
        </a:stretch>
      </xdr:blipFill>
      <xdr:spPr>
        <a:xfrm>
          <a:off x="10744200" y="17392650"/>
          <a:ext cx="2755631" cy="1658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285750</xdr:colOff>
      <xdr:row>2</xdr:row>
      <xdr:rowOff>66675</xdr:rowOff>
    </xdr:from>
    <xdr:to>
      <xdr:col>23</xdr:col>
      <xdr:colOff>1085849</xdr:colOff>
      <xdr:row>8</xdr:row>
      <xdr:rowOff>85725</xdr:rowOff>
    </xdr:to>
    <xdr:sp macro="" textlink="">
      <xdr:nvSpPr>
        <xdr:cNvPr id="4" name="テキスト ボックス 3"/>
        <xdr:cNvSpPr txBox="1"/>
      </xdr:nvSpPr>
      <xdr:spPr>
        <a:xfrm>
          <a:off x="7019925" y="419100"/>
          <a:ext cx="3228974" cy="1190625"/>
        </a:xfrm>
        <a:prstGeom prst="wedgeRectCallout">
          <a:avLst>
            <a:gd name="adj1" fmla="val -64500"/>
            <a:gd name="adj2" fmla="val -50792"/>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元号が平成で表示されてしまう場合は、</a:t>
          </a:r>
          <a:endParaRPr kumimoji="1" lang="en-US" altLang="ja-JP" sz="1100"/>
        </a:p>
        <a:p>
          <a:r>
            <a:rPr kumimoji="1" lang="ja-JP" altLang="en-US" sz="1100"/>
            <a:t>右クリックして、セルの書式の分類を「日付」カレンダー種類を「和暦」⇒「グレゴリオ暦」に変更して、西暦表示にしてください。</a:t>
          </a:r>
          <a:endParaRPr kumimoji="1" lang="en-US" altLang="ja-JP" sz="1100"/>
        </a:p>
        <a:p>
          <a:endParaRPr kumimoji="1" lang="ja-JP" altLang="en-US" sz="1100"/>
        </a:p>
      </xdr:txBody>
    </xdr:sp>
    <xdr:clientData/>
  </xdr:twoCellAnchor>
  <xdr:twoCellAnchor editAs="oneCell">
    <xdr:from>
      <xdr:col>21</xdr:col>
      <xdr:colOff>276225</xdr:colOff>
      <xdr:row>8</xdr:row>
      <xdr:rowOff>161925</xdr:rowOff>
    </xdr:from>
    <xdr:to>
      <xdr:col>24</xdr:col>
      <xdr:colOff>152401</xdr:colOff>
      <xdr:row>25</xdr:row>
      <xdr:rowOff>51740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1685925"/>
          <a:ext cx="3533776" cy="3614090"/>
        </a:xfrm>
        <a:prstGeom prst="rect">
          <a:avLst/>
        </a:prstGeom>
        <a:noFill/>
        <a:ln>
          <a:solidFill>
            <a:schemeClr val="tx2">
              <a:lumMod val="40000"/>
              <a:lumOff val="60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381000</xdr:colOff>
      <xdr:row>7</xdr:row>
      <xdr:rowOff>666750</xdr:rowOff>
    </xdr:from>
    <xdr:to>
      <xdr:col>16</xdr:col>
      <xdr:colOff>170390</xdr:colOff>
      <xdr:row>9</xdr:row>
      <xdr:rowOff>555625</xdr:rowOff>
    </xdr:to>
    <xdr:sp macro="" textlink="">
      <xdr:nvSpPr>
        <xdr:cNvPr id="3" name="テキスト ボックス 2"/>
        <xdr:cNvSpPr txBox="1"/>
      </xdr:nvSpPr>
      <xdr:spPr>
        <a:xfrm>
          <a:off x="6836833" y="4434417"/>
          <a:ext cx="3228974" cy="1190625"/>
        </a:xfrm>
        <a:prstGeom prst="wedgeRectCallout">
          <a:avLst>
            <a:gd name="adj1" fmla="val -58305"/>
            <a:gd name="adj2" fmla="val -17992"/>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元号が平成で表示されてしまう場合は、</a:t>
          </a:r>
          <a:endParaRPr kumimoji="1" lang="en-US" altLang="ja-JP" sz="1100"/>
        </a:p>
        <a:p>
          <a:r>
            <a:rPr kumimoji="1" lang="ja-JP" altLang="en-US" sz="1100"/>
            <a:t>右クリックして、セルの書式の分類を「日付」カレンダー種類を「和暦」⇒「グレゴリオ暦」に変更して、西暦表示にしてください。</a:t>
          </a:r>
          <a:endParaRPr kumimoji="1" lang="en-US" altLang="ja-JP" sz="1100"/>
        </a:p>
        <a:p>
          <a:endParaRPr kumimoji="1" lang="ja-JP" altLang="en-US" sz="1100"/>
        </a:p>
      </xdr:txBody>
    </xdr:sp>
    <xdr:clientData/>
  </xdr:twoCellAnchor>
  <xdr:twoCellAnchor editAs="oneCell">
    <xdr:from>
      <xdr:col>11</xdr:col>
      <xdr:colOff>359834</xdr:colOff>
      <xdr:row>9</xdr:row>
      <xdr:rowOff>645582</xdr:rowOff>
    </xdr:from>
    <xdr:to>
      <xdr:col>16</xdr:col>
      <xdr:colOff>454026</xdr:colOff>
      <xdr:row>16</xdr:row>
      <xdr:rowOff>576672</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5667" y="5714999"/>
          <a:ext cx="3533776" cy="3614090"/>
        </a:xfrm>
        <a:prstGeom prst="rect">
          <a:avLst/>
        </a:prstGeom>
        <a:noFill/>
        <a:ln>
          <a:solidFill>
            <a:schemeClr val="tx2">
              <a:lumMod val="40000"/>
              <a:lumOff val="60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5</xdr:col>
      <xdr:colOff>333374</xdr:colOff>
      <xdr:row>9</xdr:row>
      <xdr:rowOff>247650</xdr:rowOff>
    </xdr:from>
    <xdr:ext cx="3362326" cy="247650"/>
    <xdr:sp macro="" textlink="">
      <xdr:nvSpPr>
        <xdr:cNvPr id="2" name="テキスト ボックス 2"/>
        <xdr:cNvSpPr txBox="1">
          <a:spLocks noChangeArrowheads="1"/>
        </xdr:cNvSpPr>
      </xdr:nvSpPr>
      <xdr:spPr bwMode="auto">
        <a:xfrm>
          <a:off x="2838449" y="2162175"/>
          <a:ext cx="3362326"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noAutofit/>
        </a:bodyPr>
        <a:lstStyle/>
        <a:p>
          <a:pPr algn="l" rtl="0">
            <a:defRPr sz="1000"/>
          </a:pPr>
          <a:r>
            <a:rPr lang="ja-JP" altLang="en-US" sz="900" b="0" i="0" u="none" strike="noStrike" baseline="0">
              <a:solidFill>
                <a:srgbClr val="000000"/>
              </a:solidFill>
              <a:latin typeface="ＭＳ 明朝"/>
              <a:ea typeface="ＭＳ 明朝"/>
            </a:rPr>
            <a:t>※様式第１に識別番号記載がある電子申請の場合は押印省略可</a:t>
          </a:r>
        </a:p>
      </xdr:txBody>
    </xdr:sp>
    <xdr:clientData/>
  </xdr:oneCellAnchor>
  <xdr:oneCellAnchor>
    <xdr:from>
      <xdr:col>3</xdr:col>
      <xdr:colOff>19050</xdr:colOff>
      <xdr:row>4</xdr:row>
      <xdr:rowOff>133350</xdr:rowOff>
    </xdr:from>
    <xdr:ext cx="358560" cy="285527"/>
    <xdr:sp macro="" textlink="">
      <xdr:nvSpPr>
        <xdr:cNvPr id="3" name="テキスト ボックス 2"/>
        <xdr:cNvSpPr txBox="1"/>
      </xdr:nvSpPr>
      <xdr:spPr>
        <a:xfrm>
          <a:off x="1638300" y="923925"/>
          <a:ext cx="358560"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注</a:t>
          </a:r>
          <a:r>
            <a:rPr kumimoji="1" lang="en-US" altLang="ja-JP" sz="900"/>
            <a:t>1</a:t>
          </a:r>
          <a:endParaRPr kumimoji="1" lang="ja-JP" altLang="en-US" sz="9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219075</xdr:colOff>
      <xdr:row>11</xdr:row>
      <xdr:rowOff>47625</xdr:rowOff>
    </xdr:from>
    <xdr:to>
      <xdr:col>2</xdr:col>
      <xdr:colOff>142875</xdr:colOff>
      <xdr:row>13</xdr:row>
      <xdr:rowOff>57150</xdr:rowOff>
    </xdr:to>
    <xdr:sp macro="" textlink="">
      <xdr:nvSpPr>
        <xdr:cNvPr id="2" name="テキスト ボックス 2"/>
        <xdr:cNvSpPr txBox="1">
          <a:spLocks noChangeArrowheads="1"/>
        </xdr:cNvSpPr>
      </xdr:nvSpPr>
      <xdr:spPr bwMode="auto">
        <a:xfrm>
          <a:off x="895350" y="2657475"/>
          <a:ext cx="361950" cy="371475"/>
        </a:xfrm>
        <a:prstGeom prst="rect">
          <a:avLst/>
        </a:prstGeom>
        <a:noFill/>
        <a:ln>
          <a:noFill/>
        </a:ln>
        <a:extLst>
          <a:ext uri="{909E8E84-426E-40DD-AFC4-6F175D3DCCD1}">
            <a14:hiddenFill xmlns:a14="http://schemas.microsoft.com/office/drawing/2010/main">
              <a:solidFill>
                <a:srgbClr val="D9D9D9"/>
              </a:solidFill>
            </a14:hiddenFill>
          </a:ext>
          <a:ext uri="{91240B29-F687-4F45-9708-019B960494DF}">
            <a14:hiddenLine xmlns:a14="http://schemas.microsoft.com/office/drawing/2010/main" w="1587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500" b="0" i="0" u="none" strike="noStrike" baseline="0">
              <a:solidFill>
                <a:srgbClr val="000000"/>
              </a:solidFill>
              <a:latin typeface="ＭＳ Ｐゴシック"/>
              <a:ea typeface="ＭＳ Ｐゴシック"/>
            </a:rPr>
            <a:t>注１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219076</xdr:colOff>
      <xdr:row>5</xdr:row>
      <xdr:rowOff>85726</xdr:rowOff>
    </xdr:from>
    <xdr:to>
      <xdr:col>13</xdr:col>
      <xdr:colOff>19051</xdr:colOff>
      <xdr:row>9</xdr:row>
      <xdr:rowOff>57150</xdr:rowOff>
    </xdr:to>
    <xdr:sp macro="" textlink="">
      <xdr:nvSpPr>
        <xdr:cNvPr id="2" name="四角形吹き出し 1"/>
        <xdr:cNvSpPr/>
      </xdr:nvSpPr>
      <xdr:spPr>
        <a:xfrm>
          <a:off x="7448551" y="1257301"/>
          <a:ext cx="3619500" cy="2943224"/>
        </a:xfrm>
        <a:prstGeom prst="wedgeRectCallout">
          <a:avLst>
            <a:gd name="adj1" fmla="val -39344"/>
            <a:gd name="adj2" fmla="val 55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8</xdr:col>
      <xdr:colOff>276225</xdr:colOff>
      <xdr:row>5</xdr:row>
      <xdr:rowOff>142875</xdr:rowOff>
    </xdr:from>
    <xdr:to>
      <xdr:col>12</xdr:col>
      <xdr:colOff>304800</xdr:colOff>
      <xdr:row>8</xdr:row>
      <xdr:rowOff>723900</xdr:rowOff>
    </xdr:to>
    <xdr:pic>
      <xdr:nvPicPr>
        <xdr:cNvPr id="3" name="図 25"/>
        <xdr:cNvPicPr>
          <a:picLocks noChangeAspect="1" noChangeArrowheads="1"/>
          <a:extLst/>
        </xdr:cNvPicPr>
      </xdr:nvPicPr>
      <xdr:blipFill>
        <a:blip xmlns:r="http://schemas.openxmlformats.org/officeDocument/2006/relationships" r:embed="rId1"/>
        <a:srcRect/>
        <a:stretch>
          <a:fillRect/>
        </a:stretch>
      </xdr:blipFill>
      <xdr:spPr bwMode="auto">
        <a:xfrm>
          <a:off x="7505700" y="1314450"/>
          <a:ext cx="3486150" cy="28098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5875">
              <a:solidFill>
                <a:srgbClr val="000000"/>
              </a:solidFill>
              <a:miter lim="800000"/>
              <a:headEnd/>
              <a:tailEnd/>
            </a14:hiddenLine>
          </a:ext>
        </a:extLst>
      </xdr:spPr>
    </xdr:pic>
    <xdr:clientData/>
  </xdr:twoCellAnchor>
  <xdr:twoCellAnchor>
    <xdr:from>
      <xdr:col>0</xdr:col>
      <xdr:colOff>104774</xdr:colOff>
      <xdr:row>3</xdr:row>
      <xdr:rowOff>19050</xdr:rowOff>
    </xdr:from>
    <xdr:to>
      <xdr:col>13</xdr:col>
      <xdr:colOff>85724</xdr:colOff>
      <xdr:row>13</xdr:row>
      <xdr:rowOff>57150</xdr:rowOff>
    </xdr:to>
    <xdr:sp macro="" textlink="">
      <xdr:nvSpPr>
        <xdr:cNvPr id="4" name="正方形/長方形 3"/>
        <xdr:cNvSpPr/>
      </xdr:nvSpPr>
      <xdr:spPr>
        <a:xfrm>
          <a:off x="104774" y="790575"/>
          <a:ext cx="11029950" cy="63817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66674</xdr:colOff>
      <xdr:row>10</xdr:row>
      <xdr:rowOff>314325</xdr:rowOff>
    </xdr:from>
    <xdr:to>
      <xdr:col>18</xdr:col>
      <xdr:colOff>676275</xdr:colOff>
      <xdr:row>11</xdr:row>
      <xdr:rowOff>561975</xdr:rowOff>
    </xdr:to>
    <xdr:sp macro="" textlink="">
      <xdr:nvSpPr>
        <xdr:cNvPr id="5" name="テキスト ボックス 4"/>
        <xdr:cNvSpPr txBox="1"/>
      </xdr:nvSpPr>
      <xdr:spPr>
        <a:xfrm>
          <a:off x="12011024" y="5200650"/>
          <a:ext cx="2667001" cy="990600"/>
        </a:xfrm>
        <a:prstGeom prst="wedgeRectCallout">
          <a:avLst>
            <a:gd name="adj1" fmla="val -76390"/>
            <a:gd name="adj2" fmla="val 27332"/>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セルが赤くなったら異常値ですので、見直しをしてください。原因がわからない場合は、</a:t>
          </a:r>
          <a:r>
            <a:rPr kumimoji="1" lang="en-US" altLang="ja-JP" sz="1100"/>
            <a:t>LEVO</a:t>
          </a:r>
          <a:r>
            <a:rPr kumimoji="1" lang="ja-JP" altLang="en-US" sz="1100"/>
            <a:t>へお問合せください。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35718</xdr:colOff>
      <xdr:row>7</xdr:row>
      <xdr:rowOff>71436</xdr:rowOff>
    </xdr:from>
    <xdr:to>
      <xdr:col>49</xdr:col>
      <xdr:colOff>95250</xdr:colOff>
      <xdr:row>42</xdr:row>
      <xdr:rowOff>71437</xdr:rowOff>
    </xdr:to>
    <xdr:sp macro="" textlink="">
      <xdr:nvSpPr>
        <xdr:cNvPr id="2" name="テキスト ボックス 1"/>
        <xdr:cNvSpPr txBox="1"/>
      </xdr:nvSpPr>
      <xdr:spPr>
        <a:xfrm>
          <a:off x="4702968" y="1766886"/>
          <a:ext cx="4221957" cy="7562851"/>
        </a:xfrm>
        <a:prstGeom prst="rect">
          <a:avLst/>
        </a:prstGeom>
        <a:solidFill>
          <a:srgbClr val="E6E0EC">
            <a:alpha val="50196"/>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2000"/>
            </a:lnSpc>
          </a:pPr>
          <a:r>
            <a:rPr kumimoji="1" lang="ja-JP" altLang="en-US" sz="1600" b="1"/>
            <a:t>申請時には</a:t>
          </a:r>
          <a:endParaRPr kumimoji="1" lang="en-US" altLang="ja-JP" sz="1600" b="1"/>
        </a:p>
        <a:p>
          <a:pPr algn="ctr">
            <a:lnSpc>
              <a:spcPts val="2000"/>
            </a:lnSpc>
          </a:pPr>
          <a:r>
            <a:rPr kumimoji="1" lang="ja-JP" altLang="en-US" sz="1600" b="1"/>
            <a:t>記入不要</a:t>
          </a:r>
        </a:p>
      </xdr:txBody>
    </xdr:sp>
    <xdr:clientData/>
  </xdr:twoCellAnchor>
  <xdr:twoCellAnchor>
    <xdr:from>
      <xdr:col>89</xdr:col>
      <xdr:colOff>83344</xdr:colOff>
      <xdr:row>12</xdr:row>
      <xdr:rowOff>0</xdr:rowOff>
    </xdr:from>
    <xdr:to>
      <xdr:col>112</xdr:col>
      <xdr:colOff>26193</xdr:colOff>
      <xdr:row>18</xdr:row>
      <xdr:rowOff>190500</xdr:rowOff>
    </xdr:to>
    <xdr:sp macro="" textlink="">
      <xdr:nvSpPr>
        <xdr:cNvPr id="3" name="テキスト ボックス 2"/>
        <xdr:cNvSpPr txBox="1"/>
      </xdr:nvSpPr>
      <xdr:spPr>
        <a:xfrm>
          <a:off x="15656719" y="2405063"/>
          <a:ext cx="3228974" cy="1190625"/>
        </a:xfrm>
        <a:prstGeom prst="wedgeRectCallout">
          <a:avLst>
            <a:gd name="adj1" fmla="val -58305"/>
            <a:gd name="adj2" fmla="val -17992"/>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元号が平成で表示されてしまう場合は、</a:t>
          </a:r>
          <a:endParaRPr kumimoji="1" lang="en-US" altLang="ja-JP" sz="1100"/>
        </a:p>
        <a:p>
          <a:r>
            <a:rPr kumimoji="1" lang="ja-JP" altLang="en-US" sz="1100"/>
            <a:t>右クリックして、セルの書式の分類を「日付」カレンダー種類を「和暦」⇒「グレゴリオ暦」に変更して、西暦表示にしてください。</a:t>
          </a:r>
          <a:endParaRPr kumimoji="1" lang="en-US" altLang="ja-JP" sz="1100"/>
        </a:p>
        <a:p>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433916</xdr:colOff>
      <xdr:row>3</xdr:row>
      <xdr:rowOff>116416</xdr:rowOff>
    </xdr:from>
    <xdr:to>
      <xdr:col>33</xdr:col>
      <xdr:colOff>148167</xdr:colOff>
      <xdr:row>7</xdr:row>
      <xdr:rowOff>21167</xdr:rowOff>
    </xdr:to>
    <xdr:sp macro="" textlink="">
      <xdr:nvSpPr>
        <xdr:cNvPr id="2" name="テキスト ボックス 1"/>
        <xdr:cNvSpPr txBox="1"/>
      </xdr:nvSpPr>
      <xdr:spPr>
        <a:xfrm>
          <a:off x="7291916" y="867833"/>
          <a:ext cx="3153834" cy="878417"/>
        </a:xfrm>
        <a:prstGeom prst="wedgeRectCallout">
          <a:avLst>
            <a:gd name="adj1" fmla="val -82619"/>
            <a:gd name="adj2" fmla="val -73056"/>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委任状の日付は、申請書類（申請書や補助金を活用したリース契約書・覚書締結日）以前であることをご確認ください。</a:t>
          </a:r>
        </a:p>
      </xdr:txBody>
    </xdr:sp>
    <xdr:clientData/>
  </xdr:twoCellAnchor>
  <xdr:twoCellAnchor>
    <xdr:from>
      <xdr:col>28</xdr:col>
      <xdr:colOff>433917</xdr:colOff>
      <xdr:row>8</xdr:row>
      <xdr:rowOff>317502</xdr:rowOff>
    </xdr:from>
    <xdr:to>
      <xdr:col>29</xdr:col>
      <xdr:colOff>624416</xdr:colOff>
      <xdr:row>9</xdr:row>
      <xdr:rowOff>296334</xdr:rowOff>
    </xdr:to>
    <xdr:sp macro="" textlink="">
      <xdr:nvSpPr>
        <xdr:cNvPr id="3" name="テキスト ボックス 2"/>
        <xdr:cNvSpPr txBox="1"/>
      </xdr:nvSpPr>
      <xdr:spPr>
        <a:xfrm>
          <a:off x="7291917" y="2391835"/>
          <a:ext cx="878416" cy="306916"/>
        </a:xfrm>
        <a:prstGeom prst="wedgeRectCallout">
          <a:avLst>
            <a:gd name="adj1" fmla="val -166956"/>
            <a:gd name="adj2" fmla="val -9719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代表者</a:t>
          </a:r>
        </a:p>
      </xdr:txBody>
    </xdr:sp>
    <xdr:clientData/>
  </xdr:twoCellAnchor>
  <xdr:twoCellAnchor>
    <xdr:from>
      <xdr:col>28</xdr:col>
      <xdr:colOff>433917</xdr:colOff>
      <xdr:row>13</xdr:row>
      <xdr:rowOff>21165</xdr:rowOff>
    </xdr:from>
    <xdr:to>
      <xdr:col>29</xdr:col>
      <xdr:colOff>624416</xdr:colOff>
      <xdr:row>13</xdr:row>
      <xdr:rowOff>486832</xdr:rowOff>
    </xdr:to>
    <xdr:sp macro="" textlink="">
      <xdr:nvSpPr>
        <xdr:cNvPr id="4" name="テキスト ボックス 3"/>
        <xdr:cNvSpPr txBox="1"/>
      </xdr:nvSpPr>
      <xdr:spPr>
        <a:xfrm>
          <a:off x="7291917" y="4148665"/>
          <a:ext cx="878416" cy="465667"/>
        </a:xfrm>
        <a:prstGeom prst="wedgeRectCallout">
          <a:avLst>
            <a:gd name="adj1" fmla="val -166956"/>
            <a:gd name="adj2" fmla="val -9719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申請者</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152400</xdr:colOff>
      <xdr:row>21</xdr:row>
      <xdr:rowOff>114300</xdr:rowOff>
    </xdr:from>
    <xdr:to>
      <xdr:col>7</xdr:col>
      <xdr:colOff>381000</xdr:colOff>
      <xdr:row>28</xdr:row>
      <xdr:rowOff>161925</xdr:rowOff>
    </xdr:to>
    <xdr:sp macro="" textlink="">
      <xdr:nvSpPr>
        <xdr:cNvPr id="2" name="テキスト ボックス 1"/>
        <xdr:cNvSpPr txBox="1"/>
      </xdr:nvSpPr>
      <xdr:spPr>
        <a:xfrm>
          <a:off x="152400" y="5486400"/>
          <a:ext cx="4581525"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ご注意</a:t>
          </a:r>
          <a:r>
            <a:rPr kumimoji="1" lang="en-US" altLang="ja-JP" sz="900"/>
            <a:t>】</a:t>
          </a:r>
        </a:p>
        <a:p>
          <a:r>
            <a:rPr kumimoji="1" lang="ja-JP" altLang="en-US" sz="900"/>
            <a:t>本補助金に係る不正行為に対しては、補助金等に係る予算の適正化に関する法律（昭和</a:t>
          </a:r>
          <a:r>
            <a:rPr kumimoji="1" lang="en-US" altLang="ja-JP" sz="900"/>
            <a:t>30</a:t>
          </a:r>
          <a:r>
            <a:rPr kumimoji="1" lang="ja-JP" altLang="en-US" sz="900"/>
            <a:t>年法律第１７９号）の第２９条から第３２条において、刑事罰等を課す旨規定されています。</a:t>
          </a:r>
          <a:endParaRPr kumimoji="1" lang="en-US" altLang="ja-JP" sz="900"/>
        </a:p>
        <a:p>
          <a:r>
            <a:rPr kumimoji="1" lang="ja-JP" altLang="en-US" sz="900"/>
            <a:t>補助事業に関し不正行為が認められたときは、当該補助金に係る交付決定の解除を行うとともに、支払い済みの補助金のうち取消対象となった額に加算金（年利</a:t>
          </a:r>
          <a:r>
            <a:rPr kumimoji="1" lang="en-US" altLang="ja-JP" sz="900"/>
            <a:t>10.95%</a:t>
          </a:r>
          <a:r>
            <a:rPr kumimoji="1" lang="ja-JP" altLang="en-US" sz="900"/>
            <a:t>）を加えた額を返納して頂くことになりますので、虚偽の記載にならぬようご注意ください。</a:t>
          </a:r>
          <a:endParaRPr kumimoji="1" lang="en-US" altLang="ja-JP" sz="900"/>
        </a:p>
        <a:p>
          <a:endParaRPr kumimoji="1" lang="ja-JP" altLang="en-US"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131"/>
  <sheetViews>
    <sheetView showGridLines="0" tabSelected="1" view="pageBreakPreview" topLeftCell="A52" zoomScaleNormal="100" zoomScaleSheetLayoutView="100" workbookViewId="0">
      <selection activeCell="D66" sqref="D66:F66"/>
    </sheetView>
  </sheetViews>
  <sheetFormatPr defaultRowHeight="18.75" x14ac:dyDescent="0.4"/>
  <cols>
    <col min="1" max="1" width="3.125" customWidth="1"/>
    <col min="2" max="2" width="15.375" customWidth="1"/>
    <col min="3" max="3" width="20.5" customWidth="1"/>
    <col min="4" max="4" width="3.875" customWidth="1"/>
    <col min="5" max="5" width="5.25" customWidth="1"/>
    <col min="6" max="6" width="4.5" customWidth="1"/>
    <col min="7" max="8" width="3.625" customWidth="1"/>
    <col min="9" max="10" width="3.875" customWidth="1"/>
    <col min="11" max="11" width="37.5" customWidth="1"/>
    <col min="12" max="12" width="35.625" customWidth="1"/>
    <col min="13" max="13" width="34.375" customWidth="1"/>
    <col min="14" max="14" width="78" customWidth="1"/>
    <col min="15" max="15" width="10.25" bestFit="1" customWidth="1"/>
    <col min="16" max="16" width="19.625" customWidth="1"/>
  </cols>
  <sheetData>
    <row r="1" spans="1:19" ht="24" x14ac:dyDescent="0.4">
      <c r="A1" s="176"/>
      <c r="B1" s="177" t="s">
        <v>342</v>
      </c>
      <c r="C1" s="244"/>
      <c r="D1" s="176" t="s">
        <v>343</v>
      </c>
      <c r="E1" s="176"/>
      <c r="F1" s="176"/>
      <c r="G1" s="176"/>
      <c r="H1" s="258" t="s">
        <v>498</v>
      </c>
      <c r="I1" s="176"/>
      <c r="J1" s="176"/>
      <c r="K1" s="176"/>
      <c r="L1" s="176"/>
    </row>
    <row r="2" spans="1:19" ht="27.75" customHeight="1" x14ac:dyDescent="0.4">
      <c r="A2" s="10" t="s">
        <v>106</v>
      </c>
    </row>
    <row r="3" spans="1:19" ht="20.25" customHeight="1" x14ac:dyDescent="0.4">
      <c r="A3" s="386" t="s">
        <v>476</v>
      </c>
      <c r="B3" s="386"/>
      <c r="C3" s="386"/>
      <c r="D3" s="386"/>
      <c r="E3" s="386"/>
      <c r="F3" s="386"/>
      <c r="G3" s="386"/>
      <c r="H3" s="386"/>
      <c r="I3" s="386"/>
      <c r="J3" s="386"/>
      <c r="K3" s="386"/>
      <c r="L3" s="25" t="str">
        <f>P49</f>
        <v/>
      </c>
    </row>
    <row r="4" spans="1:19" ht="20.25" customHeight="1" thickBot="1" x14ac:dyDescent="0.45">
      <c r="A4" s="33" t="s">
        <v>499</v>
      </c>
      <c r="B4" s="19"/>
      <c r="L4" s="12" t="s">
        <v>93</v>
      </c>
    </row>
    <row r="5" spans="1:19" ht="20.25" customHeight="1" thickBot="1" x14ac:dyDescent="0.45">
      <c r="B5" t="s">
        <v>99</v>
      </c>
      <c r="C5" s="114"/>
      <c r="D5" s="32" t="s">
        <v>101</v>
      </c>
      <c r="E5" s="98"/>
      <c r="F5" s="98"/>
      <c r="G5" s="98"/>
      <c r="H5" s="98"/>
      <c r="I5" s="98"/>
      <c r="J5" s="98"/>
      <c r="K5" s="98"/>
    </row>
    <row r="6" spans="1:19" ht="20.25" customHeight="1" thickBot="1" x14ac:dyDescent="0.45">
      <c r="B6" t="s">
        <v>100</v>
      </c>
      <c r="C6" s="115"/>
      <c r="D6" s="98" t="s">
        <v>102</v>
      </c>
      <c r="E6" s="98"/>
      <c r="F6" s="98"/>
      <c r="G6" s="98"/>
      <c r="H6" s="98"/>
      <c r="I6" s="98"/>
      <c r="J6" s="98"/>
      <c r="K6" s="98"/>
      <c r="L6" s="17"/>
    </row>
    <row r="7" spans="1:19" ht="20.25" customHeight="1" thickBot="1" x14ac:dyDescent="0.45">
      <c r="B7" t="s">
        <v>311</v>
      </c>
      <c r="C7" s="116"/>
      <c r="D7" s="105" t="s">
        <v>398</v>
      </c>
      <c r="E7" s="104"/>
      <c r="F7" s="18"/>
      <c r="G7" s="18"/>
      <c r="H7" s="18"/>
      <c r="I7" s="18"/>
      <c r="J7" s="18"/>
    </row>
    <row r="8" spans="1:19" ht="19.5" thickBot="1" x14ac:dyDescent="0.45">
      <c r="B8" t="s">
        <v>26</v>
      </c>
      <c r="C8" s="117"/>
      <c r="D8" s="32" t="s">
        <v>72</v>
      </c>
      <c r="E8" s="32"/>
      <c r="F8" s="32"/>
      <c r="G8" s="32"/>
      <c r="H8" s="32"/>
      <c r="I8" s="32"/>
      <c r="J8" s="32"/>
      <c r="K8" s="32"/>
      <c r="R8" t="s">
        <v>29</v>
      </c>
      <c r="S8" t="s">
        <v>74</v>
      </c>
    </row>
    <row r="9" spans="1:19" ht="19.5" thickBot="1" x14ac:dyDescent="0.45">
      <c r="B9" t="s">
        <v>26</v>
      </c>
      <c r="C9" s="121" t="str">
        <f>D62</f>
        <v/>
      </c>
      <c r="D9" s="32" t="s">
        <v>128</v>
      </c>
      <c r="E9" s="100"/>
      <c r="F9" s="32"/>
      <c r="G9" s="32"/>
      <c r="H9" s="32"/>
      <c r="I9" s="32"/>
      <c r="J9" s="32"/>
      <c r="K9" s="32"/>
      <c r="R9" t="s">
        <v>28</v>
      </c>
      <c r="S9" t="s">
        <v>79</v>
      </c>
    </row>
    <row r="10" spans="1:19" ht="19.5" thickBot="1" x14ac:dyDescent="0.45">
      <c r="B10" t="s">
        <v>64</v>
      </c>
      <c r="C10" s="117"/>
      <c r="D10" s="32" t="s">
        <v>73</v>
      </c>
      <c r="E10" s="32"/>
      <c r="F10" s="32"/>
      <c r="G10" s="32"/>
      <c r="H10" s="32"/>
      <c r="I10" s="32"/>
      <c r="J10" s="32"/>
      <c r="K10" s="32"/>
    </row>
    <row r="11" spans="1:19" ht="19.5" thickBot="1" x14ac:dyDescent="0.45">
      <c r="B11" t="s">
        <v>95</v>
      </c>
      <c r="C11" s="117"/>
      <c r="D11" s="98" t="s">
        <v>129</v>
      </c>
      <c r="E11" s="32"/>
      <c r="F11" s="32"/>
      <c r="G11" s="32"/>
      <c r="H11" s="32"/>
      <c r="I11" s="32"/>
      <c r="J11" s="32"/>
      <c r="K11" s="32"/>
    </row>
    <row r="12" spans="1:19" x14ac:dyDescent="0.4">
      <c r="D12" s="32"/>
      <c r="E12" s="32"/>
      <c r="F12" s="32"/>
      <c r="G12" s="32"/>
      <c r="H12" s="32"/>
      <c r="I12" s="32"/>
      <c r="J12" s="32"/>
      <c r="K12" s="32"/>
    </row>
    <row r="14" spans="1:19" ht="19.5" thickBot="1" x14ac:dyDescent="0.45">
      <c r="B14" s="30" t="s">
        <v>27</v>
      </c>
    </row>
    <row r="15" spans="1:19" ht="19.5" thickBot="1" x14ac:dyDescent="0.45">
      <c r="C15" t="s">
        <v>0</v>
      </c>
      <c r="D15" t="s">
        <v>12</v>
      </c>
      <c r="E15" s="118"/>
      <c r="F15" s="1" t="s">
        <v>10</v>
      </c>
      <c r="G15" s="374"/>
      <c r="H15" s="376"/>
      <c r="I15" s="2"/>
      <c r="J15" s="2"/>
      <c r="K15" s="2"/>
    </row>
    <row r="16" spans="1:19" ht="19.5" thickBot="1" x14ac:dyDescent="0.45">
      <c r="C16" t="s">
        <v>1</v>
      </c>
      <c r="D16" s="368"/>
      <c r="E16" s="369"/>
      <c r="F16" s="369"/>
      <c r="G16" s="369"/>
      <c r="H16" s="369"/>
      <c r="I16" s="369"/>
      <c r="J16" s="369"/>
      <c r="K16" s="370"/>
    </row>
    <row r="17" spans="1:18" ht="19.5" thickBot="1" x14ac:dyDescent="0.45">
      <c r="C17" t="s">
        <v>35</v>
      </c>
      <c r="D17" s="368"/>
      <c r="E17" s="369"/>
      <c r="F17" s="369"/>
      <c r="G17" s="369"/>
      <c r="H17" s="369"/>
      <c r="I17" s="369"/>
      <c r="J17" s="369"/>
      <c r="K17" s="370"/>
    </row>
    <row r="18" spans="1:18" ht="19.5" thickBot="1" x14ac:dyDescent="0.45">
      <c r="C18" t="s">
        <v>2</v>
      </c>
      <c r="D18" s="353"/>
      <c r="E18" s="354"/>
      <c r="F18" s="354"/>
      <c r="G18" s="354"/>
      <c r="H18" s="354"/>
      <c r="I18" s="354"/>
      <c r="J18" s="354"/>
      <c r="K18" s="355"/>
      <c r="L18" s="362"/>
      <c r="M18" s="9"/>
      <c r="N18" s="9"/>
      <c r="P18" t="str">
        <f>CONCATENATE(D18,P19,D19)</f>
        <v xml:space="preserve">  </v>
      </c>
    </row>
    <row r="19" spans="1:18" ht="19.5" thickBot="1" x14ac:dyDescent="0.45">
      <c r="C19" t="s">
        <v>3</v>
      </c>
      <c r="D19" s="368"/>
      <c r="E19" s="369"/>
      <c r="F19" s="369"/>
      <c r="G19" s="369"/>
      <c r="H19" s="369"/>
      <c r="I19" s="369"/>
      <c r="J19" s="369"/>
      <c r="K19" s="370"/>
      <c r="L19" s="362"/>
      <c r="M19" s="9"/>
      <c r="N19" s="9"/>
      <c r="P19" s="18" t="s">
        <v>103</v>
      </c>
    </row>
    <row r="20" spans="1:18" ht="9" hidden="1" customHeight="1" thickBot="1" x14ac:dyDescent="0.45">
      <c r="A20" s="257" t="s">
        <v>400</v>
      </c>
      <c r="B20" s="256"/>
      <c r="C20" s="246" t="s">
        <v>383</v>
      </c>
      <c r="D20" s="247" t="s">
        <v>11</v>
      </c>
      <c r="E20" s="393"/>
      <c r="F20" s="394"/>
      <c r="G20" s="395"/>
      <c r="H20" s="111"/>
      <c r="I20" s="112"/>
      <c r="J20" s="112"/>
      <c r="K20" s="113"/>
      <c r="M20" s="7"/>
      <c r="N20" s="7"/>
    </row>
    <row r="21" spans="1:18" ht="27.75" customHeight="1" thickBot="1" x14ac:dyDescent="0.45">
      <c r="C21" t="s">
        <v>23</v>
      </c>
      <c r="D21" s="389"/>
      <c r="E21" s="390"/>
      <c r="F21" s="391"/>
      <c r="G21" s="405" t="s">
        <v>21</v>
      </c>
      <c r="H21" s="405"/>
      <c r="I21" s="403" t="s">
        <v>389</v>
      </c>
      <c r="J21" s="404"/>
      <c r="K21" s="404"/>
      <c r="L21" s="359"/>
      <c r="M21" s="7"/>
      <c r="N21" s="7"/>
    </row>
    <row r="22" spans="1:18" ht="27.75" customHeight="1" thickBot="1" x14ac:dyDescent="0.45">
      <c r="C22" t="s">
        <v>24</v>
      </c>
      <c r="D22" s="400"/>
      <c r="E22" s="401"/>
      <c r="F22" s="402"/>
      <c r="G22" s="405" t="s">
        <v>22</v>
      </c>
      <c r="H22" s="405"/>
      <c r="I22" s="404"/>
      <c r="J22" s="404"/>
      <c r="K22" s="404"/>
      <c r="L22" s="359"/>
      <c r="M22" s="7"/>
      <c r="N22" s="7"/>
      <c r="R22" t="s">
        <v>81</v>
      </c>
    </row>
    <row r="23" spans="1:18" ht="24.75" customHeight="1" thickBot="1" x14ac:dyDescent="0.45">
      <c r="C23" t="s">
        <v>80</v>
      </c>
      <c r="D23" s="406"/>
      <c r="E23" s="407"/>
      <c r="F23" s="407"/>
      <c r="G23" s="407"/>
      <c r="H23" s="407"/>
      <c r="I23" s="408"/>
      <c r="J23" s="99" t="s">
        <v>94</v>
      </c>
      <c r="K23" s="8"/>
      <c r="L23" s="14"/>
      <c r="M23" s="7"/>
      <c r="N23" s="7"/>
      <c r="R23" t="s">
        <v>76</v>
      </c>
    </row>
    <row r="24" spans="1:18" x14ac:dyDescent="0.4">
      <c r="D24" s="3"/>
      <c r="E24" s="3"/>
      <c r="G24" s="1"/>
      <c r="H24" s="1"/>
      <c r="I24" s="1"/>
      <c r="J24" s="1"/>
      <c r="K24" s="1"/>
      <c r="R24" t="s">
        <v>75</v>
      </c>
    </row>
    <row r="25" spans="1:18" x14ac:dyDescent="0.4">
      <c r="B25" s="30" t="s">
        <v>6</v>
      </c>
      <c r="R25" t="s">
        <v>77</v>
      </c>
    </row>
    <row r="26" spans="1:18" x14ac:dyDescent="0.4">
      <c r="B26" s="30"/>
      <c r="C26" t="s">
        <v>5</v>
      </c>
      <c r="D26" t="s">
        <v>12</v>
      </c>
      <c r="E26" s="241"/>
      <c r="F26" s="1" t="s">
        <v>10</v>
      </c>
      <c r="G26" s="366"/>
      <c r="H26" s="367"/>
    </row>
    <row r="27" spans="1:18" ht="19.5" thickBot="1" x14ac:dyDescent="0.45">
      <c r="B27" s="30"/>
      <c r="C27" t="s">
        <v>7</v>
      </c>
      <c r="D27" s="413"/>
      <c r="E27" s="414"/>
      <c r="F27" s="414"/>
      <c r="G27" s="415"/>
      <c r="H27" s="415"/>
      <c r="I27" s="415"/>
      <c r="J27" s="415"/>
      <c r="K27" s="416"/>
    </row>
    <row r="28" spans="1:18" ht="19.5" thickBot="1" x14ac:dyDescent="0.45">
      <c r="C28" t="s">
        <v>33</v>
      </c>
      <c r="G28" s="368"/>
      <c r="H28" s="369"/>
      <c r="I28" s="369"/>
      <c r="J28" s="369"/>
      <c r="K28" s="370"/>
      <c r="L28" s="362"/>
      <c r="M28" s="9"/>
      <c r="N28" s="9"/>
    </row>
    <row r="29" spans="1:18" ht="19.5" thickBot="1" x14ac:dyDescent="0.45">
      <c r="C29" t="s">
        <v>34</v>
      </c>
      <c r="D29" s="2"/>
      <c r="E29" s="2"/>
      <c r="F29" s="2"/>
      <c r="G29" s="396"/>
      <c r="H29" s="397"/>
      <c r="I29" s="397"/>
      <c r="J29" s="369"/>
      <c r="K29" s="370"/>
      <c r="L29" s="362"/>
      <c r="M29" s="9"/>
      <c r="N29" s="9"/>
    </row>
    <row r="30" spans="1:18" ht="19.5" thickBot="1" x14ac:dyDescent="0.45">
      <c r="C30" t="s">
        <v>391</v>
      </c>
      <c r="D30" s="371"/>
      <c r="E30" s="372"/>
      <c r="F30" s="372"/>
      <c r="G30" s="372"/>
      <c r="H30" s="372"/>
      <c r="I30" s="373"/>
      <c r="J30" s="409" t="s">
        <v>82</v>
      </c>
      <c r="K30" s="410"/>
      <c r="L30" s="362"/>
      <c r="M30" s="9"/>
      <c r="N30" s="9"/>
    </row>
    <row r="31" spans="1:18" ht="19.5" thickBot="1" x14ac:dyDescent="0.45">
      <c r="C31" t="s">
        <v>392</v>
      </c>
      <c r="D31" s="371"/>
      <c r="E31" s="372"/>
      <c r="F31" s="372"/>
      <c r="G31" s="372"/>
      <c r="H31" s="372"/>
      <c r="I31" s="373"/>
      <c r="J31" s="411"/>
      <c r="K31" s="412"/>
      <c r="L31" s="362"/>
      <c r="M31" s="9"/>
      <c r="N31" s="9"/>
    </row>
    <row r="32" spans="1:18" ht="19.5" thickBot="1" x14ac:dyDescent="0.45">
      <c r="C32" t="s">
        <v>393</v>
      </c>
      <c r="D32" s="363"/>
      <c r="E32" s="364"/>
      <c r="F32" s="364"/>
      <c r="G32" s="364"/>
      <c r="H32" s="365"/>
      <c r="I32" s="1" t="s">
        <v>4</v>
      </c>
      <c r="J32" s="398"/>
      <c r="K32" s="399"/>
      <c r="L32" s="362"/>
      <c r="M32" s="9"/>
      <c r="N32" s="9"/>
    </row>
    <row r="33" spans="2:18" x14ac:dyDescent="0.4">
      <c r="D33" s="1"/>
      <c r="E33" s="1"/>
      <c r="F33" s="1"/>
      <c r="G33" s="1"/>
      <c r="H33" s="1"/>
      <c r="I33" s="1"/>
      <c r="J33" s="1"/>
    </row>
    <row r="34" spans="2:18" ht="19.5" thickBot="1" x14ac:dyDescent="0.45">
      <c r="B34" s="30" t="s">
        <v>13</v>
      </c>
    </row>
    <row r="35" spans="2:18" ht="19.5" thickBot="1" x14ac:dyDescent="0.45">
      <c r="C35" t="s">
        <v>15</v>
      </c>
      <c r="D35" s="321"/>
      <c r="E35" s="322"/>
      <c r="F35" s="322"/>
      <c r="G35" s="322"/>
      <c r="H35" s="322"/>
      <c r="I35" s="322"/>
      <c r="J35" s="322"/>
      <c r="K35" s="323"/>
      <c r="L35" s="392" t="s">
        <v>309</v>
      </c>
      <c r="M35" s="249"/>
      <c r="N35" s="249"/>
    </row>
    <row r="36" spans="2:18" ht="19.5" thickBot="1" x14ac:dyDescent="0.45">
      <c r="C36" t="s">
        <v>16</v>
      </c>
      <c r="D36" s="374"/>
      <c r="E36" s="375"/>
      <c r="F36" s="375"/>
      <c r="G36" s="376"/>
      <c r="H36" s="4" t="s">
        <v>394</v>
      </c>
      <c r="L36" s="392"/>
      <c r="M36" s="249"/>
      <c r="N36" s="249"/>
    </row>
    <row r="37" spans="2:18" ht="19.5" thickBot="1" x14ac:dyDescent="0.45">
      <c r="C37" t="s">
        <v>14</v>
      </c>
      <c r="D37" s="321"/>
      <c r="E37" s="322"/>
      <c r="F37" s="322"/>
      <c r="G37" s="322"/>
      <c r="H37" s="322"/>
      <c r="I37" s="322"/>
      <c r="J37" s="322"/>
      <c r="K37" s="323"/>
      <c r="L37" s="392"/>
      <c r="M37" s="249"/>
      <c r="N37" s="249"/>
    </row>
    <row r="38" spans="2:18" ht="19.5" thickBot="1" x14ac:dyDescent="0.45">
      <c r="C38" t="s">
        <v>17</v>
      </c>
      <c r="D38" s="371"/>
      <c r="E38" s="372"/>
      <c r="F38" s="372"/>
      <c r="G38" s="373"/>
      <c r="H38" t="s">
        <v>395</v>
      </c>
      <c r="L38" s="392"/>
      <c r="M38" s="249"/>
      <c r="N38" s="249"/>
    </row>
    <row r="39" spans="2:18" ht="19.5" thickBot="1" x14ac:dyDescent="0.45">
      <c r="C39" t="s">
        <v>18</v>
      </c>
      <c r="D39" s="371"/>
      <c r="E39" s="372"/>
      <c r="F39" s="372"/>
      <c r="G39" s="373"/>
      <c r="H39" s="2" t="s">
        <v>83</v>
      </c>
      <c r="L39" s="392"/>
      <c r="M39" s="249"/>
      <c r="N39" s="249"/>
      <c r="R39" t="s">
        <v>19</v>
      </c>
    </row>
    <row r="40" spans="2:18" ht="19.5" thickBot="1" x14ac:dyDescent="0.45">
      <c r="C40" t="s">
        <v>20</v>
      </c>
      <c r="D40" s="374"/>
      <c r="E40" s="375"/>
      <c r="F40" s="375"/>
      <c r="G40" s="376"/>
      <c r="H40" s="4"/>
      <c r="L40" s="392"/>
      <c r="M40" s="249"/>
      <c r="N40" s="249"/>
      <c r="R40" t="s">
        <v>30</v>
      </c>
    </row>
    <row r="41" spans="2:18" ht="19.5" thickBot="1" x14ac:dyDescent="0.45">
      <c r="C41" t="s">
        <v>84</v>
      </c>
      <c r="D41" s="371"/>
      <c r="E41" s="372"/>
      <c r="F41" s="372"/>
      <c r="G41" s="372"/>
      <c r="H41" s="372"/>
      <c r="I41" s="372"/>
      <c r="J41" s="372"/>
      <c r="K41" s="373"/>
      <c r="L41" s="392"/>
      <c r="M41" s="249"/>
      <c r="N41" s="249"/>
      <c r="R41" t="s">
        <v>31</v>
      </c>
    </row>
    <row r="42" spans="2:18" ht="19.5" thickBot="1" x14ac:dyDescent="0.45">
      <c r="C42" t="s">
        <v>385</v>
      </c>
      <c r="D42" s="371"/>
      <c r="E42" s="372"/>
      <c r="F42" s="372"/>
      <c r="G42" s="372"/>
      <c r="H42" s="372"/>
      <c r="I42" s="372"/>
      <c r="J42" s="372"/>
      <c r="K42" s="373"/>
      <c r="L42" s="392"/>
      <c r="M42" s="249"/>
      <c r="N42" s="249"/>
      <c r="R42" t="s">
        <v>32</v>
      </c>
    </row>
    <row r="44" spans="2:18" ht="19.5" thickBot="1" x14ac:dyDescent="0.45">
      <c r="B44" s="30" t="s">
        <v>25</v>
      </c>
    </row>
    <row r="45" spans="2:18" ht="19.5" thickBot="1" x14ac:dyDescent="0.45">
      <c r="C45" t="s">
        <v>8</v>
      </c>
      <c r="D45" s="368"/>
      <c r="E45" s="369"/>
      <c r="F45" s="369"/>
      <c r="G45" s="369"/>
      <c r="H45" s="369"/>
      <c r="I45" s="369"/>
      <c r="J45" s="369"/>
      <c r="K45" s="370"/>
      <c r="O45" t="s">
        <v>397</v>
      </c>
    </row>
    <row r="46" spans="2:18" ht="19.5" thickBot="1" x14ac:dyDescent="0.45">
      <c r="C46" t="s">
        <v>9</v>
      </c>
      <c r="D46" s="368"/>
      <c r="E46" s="369"/>
      <c r="F46" s="369"/>
      <c r="G46" s="369"/>
      <c r="H46" s="369"/>
      <c r="I46" s="369"/>
      <c r="J46" s="369"/>
      <c r="K46" s="370"/>
      <c r="O46" s="31">
        <v>45383</v>
      </c>
    </row>
    <row r="47" spans="2:18" x14ac:dyDescent="0.4">
      <c r="O47" s="31">
        <v>45688</v>
      </c>
    </row>
    <row r="48" spans="2:18" ht="19.5" thickBot="1" x14ac:dyDescent="0.45">
      <c r="B48" s="30" t="s">
        <v>36</v>
      </c>
      <c r="D48" s="359" t="s">
        <v>127</v>
      </c>
      <c r="E48" s="359"/>
      <c r="F48" t="s">
        <v>47</v>
      </c>
      <c r="G48" s="6" t="s">
        <v>48</v>
      </c>
      <c r="H48" s="359" t="s">
        <v>49</v>
      </c>
      <c r="I48" s="359"/>
      <c r="L48" s="242"/>
      <c r="M48" s="7"/>
      <c r="N48" s="7"/>
    </row>
    <row r="49" spans="1:22" ht="19.5" thickBot="1" x14ac:dyDescent="0.45">
      <c r="C49" t="s">
        <v>37</v>
      </c>
      <c r="D49" s="321"/>
      <c r="E49" s="323"/>
      <c r="F49" s="119"/>
      <c r="G49" s="120"/>
      <c r="H49" s="331"/>
      <c r="I49" s="333"/>
      <c r="J49" s="2"/>
      <c r="L49" s="2"/>
      <c r="M49" s="7"/>
      <c r="P49" t="str">
        <f>CONCATENATE(D49,F49,G49,H49)</f>
        <v/>
      </c>
      <c r="R49" t="s">
        <v>39</v>
      </c>
      <c r="T49" t="s">
        <v>120</v>
      </c>
      <c r="V49" t="s">
        <v>66</v>
      </c>
    </row>
    <row r="50" spans="1:22" ht="19.5" thickBot="1" x14ac:dyDescent="0.45">
      <c r="C50" t="s">
        <v>88</v>
      </c>
      <c r="D50" s="418"/>
      <c r="E50" s="419"/>
      <c r="F50" s="419"/>
      <c r="G50" s="419"/>
      <c r="H50" s="419"/>
      <c r="I50" s="420"/>
      <c r="J50" s="379" t="s">
        <v>511</v>
      </c>
      <c r="K50" s="380"/>
      <c r="L50" s="2"/>
      <c r="M50" s="7"/>
      <c r="N50" s="7"/>
      <c r="P50" s="31"/>
      <c r="R50" t="s">
        <v>40</v>
      </c>
      <c r="T50" t="s">
        <v>121</v>
      </c>
      <c r="V50" t="s">
        <v>67</v>
      </c>
    </row>
    <row r="51" spans="1:22" ht="19.5" thickBot="1" x14ac:dyDescent="0.45">
      <c r="B51" s="387" t="s">
        <v>318</v>
      </c>
      <c r="C51" s="388"/>
      <c r="D51" s="418"/>
      <c r="E51" s="419"/>
      <c r="F51" s="419"/>
      <c r="G51" s="419"/>
      <c r="H51" s="419"/>
      <c r="I51" s="420"/>
      <c r="J51" s="377" t="s">
        <v>396</v>
      </c>
      <c r="K51" s="378"/>
      <c r="L51" s="2"/>
      <c r="M51" s="7"/>
      <c r="N51" s="7"/>
      <c r="P51" s="29"/>
      <c r="R51" t="s">
        <v>379</v>
      </c>
      <c r="T51" t="s">
        <v>122</v>
      </c>
      <c r="V51" t="s">
        <v>68</v>
      </c>
    </row>
    <row r="52" spans="1:22" ht="19.5" thickBot="1" x14ac:dyDescent="0.45">
      <c r="C52" t="s">
        <v>38</v>
      </c>
      <c r="D52" s="381"/>
      <c r="E52" s="382"/>
      <c r="F52" s="382"/>
      <c r="G52" s="382"/>
      <c r="H52" s="383"/>
      <c r="K52" s="97" t="s">
        <v>83</v>
      </c>
      <c r="L52" s="2"/>
      <c r="M52" s="7"/>
      <c r="N52" s="7"/>
      <c r="P52" s="245">
        <f>D50</f>
        <v>0</v>
      </c>
      <c r="R52" t="s">
        <v>388</v>
      </c>
      <c r="V52" t="s">
        <v>384</v>
      </c>
    </row>
    <row r="53" spans="1:22" ht="19.5" thickBot="1" x14ac:dyDescent="0.45">
      <c r="C53" t="s">
        <v>45</v>
      </c>
      <c r="D53" s="321"/>
      <c r="E53" s="322"/>
      <c r="F53" s="322"/>
      <c r="G53" s="322"/>
      <c r="H53" s="322"/>
      <c r="I53" s="322"/>
      <c r="J53" s="323"/>
      <c r="L53" s="2"/>
      <c r="M53" s="7"/>
      <c r="N53" s="7"/>
      <c r="R53" t="s">
        <v>41</v>
      </c>
      <c r="V53" t="s">
        <v>69</v>
      </c>
    </row>
    <row r="54" spans="1:22" ht="19.5" thickBot="1" x14ac:dyDescent="0.45">
      <c r="C54" t="s">
        <v>46</v>
      </c>
      <c r="D54" s="331"/>
      <c r="E54" s="333"/>
      <c r="F54" s="5" t="s">
        <v>50</v>
      </c>
      <c r="G54" s="331"/>
      <c r="H54" s="332"/>
      <c r="I54" s="332"/>
      <c r="J54" s="333"/>
      <c r="K54" s="32" t="s">
        <v>104</v>
      </c>
      <c r="L54" s="2"/>
      <c r="M54" s="7"/>
      <c r="N54" s="7"/>
      <c r="P54" t="str">
        <f>CONCATENATE(D54,F54,G54)</f>
        <v>-</v>
      </c>
      <c r="R54" t="s">
        <v>42</v>
      </c>
      <c r="T54" t="s">
        <v>61</v>
      </c>
      <c r="V54" t="s">
        <v>70</v>
      </c>
    </row>
    <row r="55" spans="1:22" ht="19.5" thickBot="1" x14ac:dyDescent="0.45">
      <c r="C55" t="s">
        <v>51</v>
      </c>
      <c r="D55" s="417">
        <f>D17</f>
        <v>0</v>
      </c>
      <c r="E55" s="417"/>
      <c r="F55" s="417"/>
      <c r="G55" s="417"/>
      <c r="H55" s="417"/>
      <c r="I55" s="417"/>
      <c r="J55" s="417"/>
      <c r="K55" s="417"/>
      <c r="L55" s="2"/>
      <c r="M55" s="7"/>
      <c r="N55" s="7"/>
      <c r="R55" t="s">
        <v>43</v>
      </c>
      <c r="T55" t="s">
        <v>62</v>
      </c>
      <c r="V55" t="s">
        <v>71</v>
      </c>
    </row>
    <row r="56" spans="1:22" ht="19.5" thickBot="1" x14ac:dyDescent="0.45">
      <c r="C56" t="s">
        <v>52</v>
      </c>
      <c r="D56" s="368"/>
      <c r="E56" s="369"/>
      <c r="F56" s="369"/>
      <c r="G56" s="369"/>
      <c r="H56" s="369"/>
      <c r="I56" s="369"/>
      <c r="J56" s="369"/>
      <c r="K56" s="370"/>
      <c r="L56" s="26"/>
      <c r="M56" s="7"/>
      <c r="N56" s="7"/>
      <c r="R56" t="s">
        <v>44</v>
      </c>
      <c r="T56" t="s">
        <v>63</v>
      </c>
    </row>
    <row r="57" spans="1:22" ht="19.5" thickBot="1" x14ac:dyDescent="0.45">
      <c r="C57" t="s">
        <v>53</v>
      </c>
      <c r="D57" s="368"/>
      <c r="E57" s="369"/>
      <c r="F57" s="369"/>
      <c r="G57" s="369"/>
      <c r="H57" s="369"/>
      <c r="I57" s="369"/>
      <c r="J57" s="369"/>
      <c r="K57" s="370"/>
      <c r="L57" s="2"/>
      <c r="M57" s="7"/>
      <c r="N57" s="7"/>
      <c r="P57" s="29"/>
      <c r="R57" t="s">
        <v>497</v>
      </c>
    </row>
    <row r="58" spans="1:22" ht="19.5" thickBot="1" x14ac:dyDescent="0.45">
      <c r="C58" t="s">
        <v>320</v>
      </c>
      <c r="D58" s="321"/>
      <c r="E58" s="322"/>
      <c r="F58" s="323"/>
      <c r="G58" s="159"/>
      <c r="H58" s="159"/>
      <c r="I58" s="159"/>
      <c r="J58" s="159"/>
      <c r="K58" s="159"/>
      <c r="L58" s="2"/>
      <c r="M58" s="129"/>
      <c r="N58" s="129"/>
      <c r="P58" s="29" t="s">
        <v>321</v>
      </c>
      <c r="R58" s="243">
        <f>D17</f>
        <v>0</v>
      </c>
    </row>
    <row r="59" spans="1:22" ht="19.5" thickBot="1" x14ac:dyDescent="0.45">
      <c r="B59" s="11" t="s">
        <v>125</v>
      </c>
      <c r="C59" t="s">
        <v>124</v>
      </c>
      <c r="D59" s="349"/>
      <c r="E59" s="350"/>
      <c r="F59" s="351"/>
      <c r="G59" t="s">
        <v>55</v>
      </c>
      <c r="I59" s="347"/>
      <c r="J59" s="348"/>
      <c r="K59" s="348"/>
      <c r="L59" s="2"/>
      <c r="M59" s="7"/>
      <c r="N59" s="7"/>
      <c r="P59" t="s">
        <v>322</v>
      </c>
      <c r="R59" s="243">
        <f>D45</f>
        <v>0</v>
      </c>
    </row>
    <row r="60" spans="1:22" ht="19.5" thickBot="1" x14ac:dyDescent="0.45">
      <c r="C60" t="s">
        <v>56</v>
      </c>
      <c r="D60" s="343"/>
      <c r="E60" s="344"/>
      <c r="F60" s="345"/>
      <c r="G60" t="s">
        <v>55</v>
      </c>
      <c r="I60" s="348"/>
      <c r="J60" s="348"/>
      <c r="K60" s="348"/>
      <c r="L60" s="2"/>
      <c r="M60" s="7"/>
      <c r="N60" s="7"/>
    </row>
    <row r="61" spans="1:22" ht="19.5" thickBot="1" x14ac:dyDescent="0.45">
      <c r="A61" s="302"/>
      <c r="B61" s="303"/>
      <c r="C61" s="304" t="s">
        <v>399</v>
      </c>
      <c r="D61" s="316"/>
      <c r="E61" s="317"/>
      <c r="F61" s="318"/>
      <c r="G61" t="s">
        <v>55</v>
      </c>
      <c r="I61" s="255"/>
      <c r="J61" s="255"/>
      <c r="K61" s="255"/>
      <c r="L61" s="2"/>
      <c r="M61" s="254"/>
      <c r="N61" s="254"/>
    </row>
    <row r="62" spans="1:22" ht="19.5" thickBot="1" x14ac:dyDescent="0.45">
      <c r="C62" t="s">
        <v>60</v>
      </c>
      <c r="D62" s="346" t="str">
        <f>IF(AND(D59&gt;3500,D59&lt;7501),"小型",(IF(AND(D59&gt;7500,D59&lt;12001),"中型",(IF(D59&gt;12000,"大型","")))))</f>
        <v/>
      </c>
      <c r="E62" s="346"/>
      <c r="F62" s="346"/>
      <c r="G62" s="338" t="s">
        <v>403</v>
      </c>
      <c r="H62" s="352"/>
      <c r="I62" s="352"/>
      <c r="J62" s="352"/>
      <c r="K62" s="352"/>
      <c r="L62" s="2"/>
      <c r="M62" s="7"/>
      <c r="N62" s="7"/>
    </row>
    <row r="63" spans="1:22" ht="19.5" thickBot="1" x14ac:dyDescent="0.45">
      <c r="B63" s="11" t="s">
        <v>126</v>
      </c>
      <c r="C63" t="s">
        <v>65</v>
      </c>
      <c r="D63" s="353"/>
      <c r="E63" s="354"/>
      <c r="F63" s="354"/>
      <c r="G63" s="354"/>
      <c r="H63" s="354"/>
      <c r="I63" s="354"/>
      <c r="J63" s="355"/>
      <c r="K63" s="13" t="s">
        <v>78</v>
      </c>
      <c r="L63" s="2"/>
      <c r="M63" s="7"/>
      <c r="N63" s="7"/>
      <c r="P63">
        <f>D16</f>
        <v>0</v>
      </c>
    </row>
    <row r="64" spans="1:22" ht="19.5" thickBot="1" x14ac:dyDescent="0.45">
      <c r="C64" t="s">
        <v>57</v>
      </c>
      <c r="D64" s="316"/>
      <c r="E64" s="317"/>
      <c r="F64" s="318"/>
      <c r="G64" t="s">
        <v>58</v>
      </c>
      <c r="H64" s="342" t="s">
        <v>105</v>
      </c>
      <c r="I64" s="342"/>
      <c r="J64" s="342"/>
      <c r="K64" s="342"/>
      <c r="P64">
        <f>D46</f>
        <v>0</v>
      </c>
    </row>
    <row r="65" spans="1:18" ht="19.5" thickBot="1" x14ac:dyDescent="0.45">
      <c r="C65" t="s">
        <v>59</v>
      </c>
      <c r="D65" s="361" t="str">
        <f>IFERROR(P69+P72,"")</f>
        <v/>
      </c>
      <c r="E65" s="327"/>
      <c r="F65" s="327"/>
      <c r="G65" t="s">
        <v>58</v>
      </c>
      <c r="H65" s="342" t="s">
        <v>402</v>
      </c>
      <c r="I65" s="342"/>
      <c r="J65" s="342"/>
      <c r="K65" s="342"/>
      <c r="R65" t="s">
        <v>39</v>
      </c>
    </row>
    <row r="66" spans="1:18" ht="19.5" thickBot="1" x14ac:dyDescent="0.45">
      <c r="C66" t="s">
        <v>107</v>
      </c>
      <c r="D66" s="316"/>
      <c r="E66" s="317"/>
      <c r="F66" s="318"/>
      <c r="G66" t="s">
        <v>310</v>
      </c>
      <c r="H66" s="330" t="s">
        <v>380</v>
      </c>
      <c r="I66" s="330"/>
      <c r="J66" s="330"/>
      <c r="K66" s="330"/>
      <c r="R66" t="s">
        <v>40</v>
      </c>
    </row>
    <row r="67" spans="1:18" ht="19.5" thickBot="1" x14ac:dyDescent="0.45">
      <c r="C67" t="s">
        <v>117</v>
      </c>
      <c r="D67" s="327" t="str">
        <f>IF(AND(D59&lt;=7500,D59&gt;0,D60&lt;=1500),"10.83",IF(AND(D59&lt;=7500,D60&lt;=2000,D60&gt;1500),"10.35",IF(AND(D59&lt;=7500,D60&lt;=3000,D60&gt;2000),"9.51",IF(AND(D59&lt;=7500,D60&gt;3000),"8.12",IF(AND(D59&gt;7500,D59&lt;=8000),"7.24",IF(AND(D59&gt;8000,D59&lt;=10000),"6.52",IF(AND(D59&gt;10000,D59&lt;=12000),"6.00",IF(AND(D59&gt;12000,D59&lt;=14000),"5.69",IF(AND(D59&gt;14000,D59&lt;=16000,D63&lt;&gt;"トラクタ"),"4.97",IF(AND(D59&gt;16000,D59&lt;=20000,D63&lt;&gt;"トラクタ"),"4.15",IF(AND(D59&gt;20000,D63&lt;&gt;"トラクタ"),"4.04",IF(AND(D59&lt;=20000,D63="トラクタ"),"3.09",IF(AND(D59&gt;20000,D63="トラクタ"),"2.01","")))))))))))))</f>
        <v/>
      </c>
      <c r="E67" s="327"/>
      <c r="F67" s="327"/>
      <c r="G67" t="s">
        <v>118</v>
      </c>
      <c r="H67" s="20"/>
      <c r="I67" s="98" t="s">
        <v>381</v>
      </c>
      <c r="J67" s="20"/>
      <c r="K67" s="20"/>
      <c r="R67" t="s">
        <v>86</v>
      </c>
    </row>
    <row r="68" spans="1:18" ht="19.5" thickBot="1" x14ac:dyDescent="0.45">
      <c r="C68" t="s">
        <v>119</v>
      </c>
      <c r="D68" s="331"/>
      <c r="E68" s="332"/>
      <c r="F68" s="333"/>
      <c r="G68" t="s">
        <v>118</v>
      </c>
      <c r="H68" s="20"/>
      <c r="I68" s="330" t="s">
        <v>382</v>
      </c>
      <c r="J68" s="330"/>
      <c r="K68" s="330"/>
      <c r="M68" s="24"/>
      <c r="R68" t="s">
        <v>379</v>
      </c>
    </row>
    <row r="69" spans="1:18" ht="19.5" thickBot="1" x14ac:dyDescent="0.45">
      <c r="A69" s="384"/>
      <c r="B69" s="385"/>
      <c r="C69" s="33" t="s">
        <v>404</v>
      </c>
      <c r="D69" s="331"/>
      <c r="E69" s="332"/>
      <c r="F69" s="333"/>
      <c r="H69" s="352" t="s">
        <v>487</v>
      </c>
      <c r="I69" s="352"/>
      <c r="J69" s="352"/>
      <c r="K69" s="352"/>
      <c r="M69" s="259"/>
      <c r="O69" s="261" t="s">
        <v>406</v>
      </c>
      <c r="P69" s="262" t="str">
        <f>IF(AND(C9="大型",D54="2TG",C10="有り"),750000,(IF(AND(C9="大型",D54="2TG",C10="無し"),500000,(IF(AND(C9="大型",D54="2RG",C10="有り"),750000,(IF(AND(C9="大型",D54="2RG",C10="無し"),500000,(IF(AND(C9="大型",D54="2PG",C10="有り"),500000,(IF(AND(C9="大型",D54="2PG",C10="無し"),375000,(IF(AND(C9="中型",D54="2TG",C10="有り"),420000,(IF(AND(C9="中型",D54="2TG",C10="無し"),280000,(IF(AND(C9="中型",D54="2RG",C10="有り"),420000,(IF(AND(C9="中型",D54="2RG",C10="無し"),280000,(IF(AND(C9="小型",D54="2RG",C10="有り"),150000,(IF(AND(C9="小型",D54="2RG",C10="無し"),100000,(IF(AND(C9="小型",D54="2TG",C10="有り"),150000,(IF(AND(C9="小型",D54="2TG",C10="無し"),100000,(IF(AND(C9="",D54="",C10=""),"","？")))))))))))))))))))))))))))))</f>
        <v/>
      </c>
      <c r="Q69" s="260"/>
      <c r="R69" t="s">
        <v>388</v>
      </c>
    </row>
    <row r="70" spans="1:18" ht="18.75" customHeight="1" x14ac:dyDescent="0.4">
      <c r="C70" t="s">
        <v>123</v>
      </c>
      <c r="D70" s="360" t="str">
        <f>IFERROR(D68/D67-1,"")</f>
        <v/>
      </c>
      <c r="E70" s="360"/>
      <c r="F70" s="360"/>
      <c r="G70" s="330" t="s">
        <v>316</v>
      </c>
      <c r="H70" s="330"/>
      <c r="I70" s="330"/>
      <c r="J70" s="330"/>
      <c r="K70" s="330"/>
      <c r="L70" s="26"/>
      <c r="O70" s="106"/>
      <c r="P70" s="263"/>
      <c r="R70" t="s">
        <v>41</v>
      </c>
    </row>
    <row r="71" spans="1:18" ht="18.75" customHeight="1" x14ac:dyDescent="0.4">
      <c r="D71" s="123"/>
      <c r="E71" s="123"/>
      <c r="F71" s="123"/>
      <c r="G71" s="122"/>
      <c r="H71" s="122"/>
      <c r="I71" s="122"/>
      <c r="J71" s="122"/>
      <c r="K71" s="122"/>
      <c r="L71" s="26"/>
      <c r="O71" s="106" t="s">
        <v>407</v>
      </c>
      <c r="P71" s="263" t="s">
        <v>405</v>
      </c>
      <c r="R71" t="s">
        <v>42</v>
      </c>
    </row>
    <row r="72" spans="1:18" ht="27.75" customHeight="1" thickBot="1" x14ac:dyDescent="0.45">
      <c r="B72" s="30" t="s">
        <v>85</v>
      </c>
      <c r="D72" s="16"/>
      <c r="E72" s="16"/>
      <c r="F72" s="16"/>
      <c r="G72" s="27"/>
      <c r="H72" s="27"/>
      <c r="I72" s="27"/>
      <c r="J72" s="27"/>
      <c r="K72" s="27"/>
      <c r="O72" s="264"/>
      <c r="P72" s="265">
        <f>IF(D69="〇",50000,0)</f>
        <v>0</v>
      </c>
      <c r="R72" t="s">
        <v>43</v>
      </c>
    </row>
    <row r="73" spans="1:18" ht="19.5" thickBot="1" x14ac:dyDescent="0.45">
      <c r="D73" s="359" t="s">
        <v>127</v>
      </c>
      <c r="E73" s="359"/>
      <c r="G73" s="6" t="s">
        <v>48</v>
      </c>
      <c r="H73" s="359" t="s">
        <v>49</v>
      </c>
      <c r="I73" s="359"/>
      <c r="L73" s="324"/>
      <c r="R73" t="s">
        <v>87</v>
      </c>
    </row>
    <row r="74" spans="1:18" ht="19.5" thickBot="1" x14ac:dyDescent="0.45">
      <c r="C74" t="s">
        <v>37</v>
      </c>
      <c r="D74" s="321"/>
      <c r="E74" s="323"/>
      <c r="F74" s="119"/>
      <c r="G74" s="120"/>
      <c r="H74" s="331"/>
      <c r="I74" s="333"/>
      <c r="J74" s="2" t="s">
        <v>312</v>
      </c>
      <c r="K74" s="101"/>
      <c r="L74" s="358"/>
      <c r="P74" t="str">
        <f>CONCATENATE(D74,F74,G74,H74)</f>
        <v/>
      </c>
    </row>
    <row r="75" spans="1:18" ht="19.5" thickBot="1" x14ac:dyDescent="0.45">
      <c r="C75" t="s">
        <v>90</v>
      </c>
      <c r="D75" s="339"/>
      <c r="E75" s="340"/>
      <c r="F75" s="340"/>
      <c r="G75" s="340"/>
      <c r="H75" s="341"/>
      <c r="I75" s="106"/>
      <c r="J75" s="337" t="s">
        <v>401</v>
      </c>
      <c r="K75" s="337"/>
    </row>
    <row r="76" spans="1:18" ht="19.5" thickBot="1" x14ac:dyDescent="0.45">
      <c r="C76" t="s">
        <v>91</v>
      </c>
      <c r="D76" s="334"/>
      <c r="E76" s="335"/>
      <c r="F76" s="335"/>
      <c r="G76" s="335"/>
      <c r="H76" s="336"/>
      <c r="I76" s="106"/>
      <c r="J76" s="320" t="s">
        <v>378</v>
      </c>
      <c r="K76" s="320"/>
      <c r="L76" s="356"/>
    </row>
    <row r="77" spans="1:18" ht="19.5" thickBot="1" x14ac:dyDescent="0.45">
      <c r="C77" t="s">
        <v>89</v>
      </c>
      <c r="D77" s="334"/>
      <c r="E77" s="335"/>
      <c r="F77" s="335"/>
      <c r="G77" s="335"/>
      <c r="H77" s="336"/>
      <c r="I77" s="106"/>
      <c r="J77" s="105" t="s">
        <v>317</v>
      </c>
      <c r="K77" s="102"/>
      <c r="L77" s="357"/>
    </row>
    <row r="78" spans="1:18" ht="19.5" thickBot="1" x14ac:dyDescent="0.45">
      <c r="B78" s="11" t="s">
        <v>97</v>
      </c>
      <c r="C78" t="s">
        <v>92</v>
      </c>
      <c r="D78" s="334"/>
      <c r="E78" s="335"/>
      <c r="F78" s="335"/>
      <c r="G78" s="335"/>
      <c r="H78" s="336"/>
      <c r="I78" s="106"/>
      <c r="J78" s="338" t="s">
        <v>313</v>
      </c>
      <c r="K78" s="338"/>
      <c r="P78" s="28" t="str">
        <f>CONCATENATE(D78,E78,F78,G78,H78,I78)</f>
        <v/>
      </c>
    </row>
    <row r="79" spans="1:18" ht="19.5" thickBot="1" x14ac:dyDescent="0.45">
      <c r="C79" t="s">
        <v>38</v>
      </c>
      <c r="D79" s="331"/>
      <c r="E79" s="332"/>
      <c r="F79" s="332"/>
      <c r="G79" s="332"/>
      <c r="H79" s="333"/>
      <c r="J79" t="s">
        <v>314</v>
      </c>
      <c r="K79" s="97"/>
    </row>
    <row r="80" spans="1:18" ht="19.5" thickBot="1" x14ac:dyDescent="0.45">
      <c r="C80" t="s">
        <v>45</v>
      </c>
      <c r="D80" s="321"/>
      <c r="E80" s="322"/>
      <c r="F80" s="322"/>
      <c r="G80" s="322"/>
      <c r="H80" s="322"/>
      <c r="I80" s="322"/>
      <c r="J80" s="323"/>
      <c r="O80" s="31">
        <v>45016</v>
      </c>
      <c r="P80" s="31">
        <v>45323</v>
      </c>
    </row>
    <row r="81" spans="2:18" ht="19.5" thickBot="1" x14ac:dyDescent="0.45">
      <c r="C81" t="s">
        <v>46</v>
      </c>
      <c r="D81" s="331"/>
      <c r="E81" s="332"/>
      <c r="F81" s="332"/>
      <c r="G81" s="332"/>
      <c r="H81" s="332"/>
      <c r="I81" s="332"/>
      <c r="J81" s="333"/>
    </row>
    <row r="82" spans="2:18" ht="19.5" thickBot="1" x14ac:dyDescent="0.45">
      <c r="C82" t="s">
        <v>54</v>
      </c>
      <c r="D82" s="316"/>
      <c r="E82" s="317"/>
      <c r="F82" s="318"/>
      <c r="G82" t="s">
        <v>55</v>
      </c>
    </row>
    <row r="83" spans="2:18" ht="19.5" thickBot="1" x14ac:dyDescent="0.45">
      <c r="C83" t="s">
        <v>56</v>
      </c>
      <c r="D83" s="316"/>
      <c r="E83" s="317"/>
      <c r="F83" s="318"/>
      <c r="G83" t="s">
        <v>55</v>
      </c>
    </row>
    <row r="84" spans="2:18" ht="19.5" customHeight="1" thickBot="1" x14ac:dyDescent="0.45">
      <c r="C84" t="s">
        <v>60</v>
      </c>
      <c r="D84" s="326" t="str">
        <f>IF(AND(D82&gt;3500,D82&lt;7501),"小型",(IF(AND(D82&gt;7500,D82&lt;12001),"中型",(IF(D82&gt;12000,"大型","")))))</f>
        <v/>
      </c>
      <c r="E84" s="327"/>
      <c r="F84" s="328"/>
      <c r="G84" s="325" t="s">
        <v>98</v>
      </c>
      <c r="H84" s="329"/>
      <c r="I84" s="329"/>
      <c r="J84" s="329"/>
      <c r="K84" s="329"/>
      <c r="L84" s="324"/>
      <c r="R84" t="s">
        <v>445</v>
      </c>
    </row>
    <row r="85" spans="2:18" ht="19.5" thickBot="1" x14ac:dyDescent="0.45">
      <c r="C85" t="s">
        <v>109</v>
      </c>
      <c r="D85" s="316"/>
      <c r="E85" s="317"/>
      <c r="F85" s="318"/>
      <c r="G85" t="s">
        <v>108</v>
      </c>
      <c r="I85" s="325" t="s">
        <v>110</v>
      </c>
      <c r="J85" s="319"/>
      <c r="K85" s="319"/>
      <c r="L85" s="324"/>
      <c r="R85" t="s">
        <v>456</v>
      </c>
    </row>
    <row r="86" spans="2:18" ht="19.5" thickBot="1" x14ac:dyDescent="0.45">
      <c r="C86" t="s">
        <v>113</v>
      </c>
      <c r="D86" s="316"/>
      <c r="E86" s="317"/>
      <c r="F86" s="318"/>
      <c r="G86" t="s">
        <v>114</v>
      </c>
      <c r="I86" s="319" t="s">
        <v>115</v>
      </c>
      <c r="J86" s="319"/>
      <c r="K86" s="319"/>
      <c r="L86" s="21"/>
      <c r="R86" t="s">
        <v>449</v>
      </c>
    </row>
    <row r="87" spans="2:18" x14ac:dyDescent="0.4">
      <c r="C87" t="s">
        <v>111</v>
      </c>
      <c r="D87" s="315" t="str">
        <f>IFERROR(D85/D86,"")</f>
        <v/>
      </c>
      <c r="E87" s="315"/>
      <c r="F87" s="315"/>
      <c r="G87" s="320" t="s">
        <v>112</v>
      </c>
      <c r="H87" s="320"/>
      <c r="I87" s="319" t="s">
        <v>116</v>
      </c>
      <c r="J87" s="319"/>
      <c r="K87" s="319"/>
      <c r="L87" s="22"/>
      <c r="R87" t="s">
        <v>457</v>
      </c>
    </row>
    <row r="88" spans="2:18" x14ac:dyDescent="0.4">
      <c r="G88" s="15"/>
      <c r="H88" s="14"/>
      <c r="I88" s="14"/>
      <c r="J88" s="14"/>
      <c r="K88" s="14"/>
      <c r="L88" s="23"/>
      <c r="R88" t="s">
        <v>452</v>
      </c>
    </row>
    <row r="89" spans="2:18" x14ac:dyDescent="0.4">
      <c r="B89" s="30" t="s">
        <v>96</v>
      </c>
      <c r="D89" s="314">
        <f>IF(D51&lt;D78,D78,D51)</f>
        <v>0</v>
      </c>
      <c r="E89" s="314"/>
      <c r="F89" s="314"/>
      <c r="G89" s="314"/>
      <c r="H89" s="314"/>
      <c r="I89" s="105" t="s">
        <v>315</v>
      </c>
      <c r="K89" s="103"/>
      <c r="L89" s="33"/>
      <c r="R89" t="s">
        <v>453</v>
      </c>
    </row>
    <row r="90" spans="2:18" x14ac:dyDescent="0.4">
      <c r="G90" s="15"/>
      <c r="H90" s="14"/>
      <c r="I90" s="14"/>
      <c r="J90" s="14"/>
      <c r="K90" s="14"/>
      <c r="L90" s="34"/>
      <c r="R90" t="s">
        <v>454</v>
      </c>
    </row>
    <row r="91" spans="2:18" ht="19.5" thickBot="1" x14ac:dyDescent="0.45">
      <c r="B91" s="30" t="s">
        <v>478</v>
      </c>
      <c r="D91" s="16"/>
      <c r="E91" s="16"/>
      <c r="F91" s="16"/>
      <c r="G91" s="27"/>
      <c r="H91" s="27"/>
      <c r="I91" s="27"/>
      <c r="J91" s="27"/>
      <c r="K91" s="27"/>
      <c r="M91" s="267"/>
      <c r="N91" s="267"/>
    </row>
    <row r="92" spans="2:18" ht="19.5" thickBot="1" x14ac:dyDescent="0.45">
      <c r="B92" s="283" t="s">
        <v>458</v>
      </c>
      <c r="D92" s="114"/>
      <c r="E92" s="312" t="s">
        <v>456</v>
      </c>
      <c r="F92" s="313"/>
      <c r="G92" s="313"/>
      <c r="H92" s="313"/>
      <c r="I92" s="313"/>
      <c r="J92" s="313"/>
      <c r="K92" s="313"/>
      <c r="L92" s="242"/>
      <c r="M92" s="267"/>
      <c r="N92" s="267"/>
      <c r="R92" t="s">
        <v>459</v>
      </c>
    </row>
    <row r="93" spans="2:18" ht="19.5" thickBot="1" x14ac:dyDescent="0.45">
      <c r="B93" s="284"/>
      <c r="C93" s="285"/>
      <c r="D93" s="114"/>
      <c r="E93" s="312" t="s">
        <v>449</v>
      </c>
      <c r="F93" s="313"/>
      <c r="G93" s="313"/>
      <c r="H93" s="313"/>
      <c r="I93" s="313"/>
      <c r="J93" s="313"/>
      <c r="K93" s="313"/>
      <c r="L93" s="242"/>
      <c r="M93" s="267"/>
      <c r="N93" s="267"/>
      <c r="R93" t="s">
        <v>460</v>
      </c>
    </row>
    <row r="94" spans="2:18" ht="19.5" thickBot="1" x14ac:dyDescent="0.45">
      <c r="B94" s="30" t="s">
        <v>455</v>
      </c>
      <c r="C94" s="285"/>
      <c r="D94" s="114"/>
      <c r="E94" s="312" t="s">
        <v>457</v>
      </c>
      <c r="F94" s="313"/>
      <c r="G94" s="313"/>
      <c r="H94" s="313"/>
      <c r="I94" s="313"/>
      <c r="J94" s="313"/>
      <c r="K94" s="313"/>
      <c r="L94" s="242"/>
      <c r="M94" s="267"/>
      <c r="N94" s="267"/>
    </row>
    <row r="95" spans="2:18" ht="19.5" thickBot="1" x14ac:dyDescent="0.45">
      <c r="B95" s="30"/>
      <c r="C95" s="285"/>
      <c r="D95" s="114"/>
      <c r="E95" s="312" t="s">
        <v>452</v>
      </c>
      <c r="F95" s="313"/>
      <c r="G95" s="313"/>
      <c r="H95" s="313"/>
      <c r="I95" s="313"/>
      <c r="J95" s="313"/>
      <c r="K95" s="313"/>
      <c r="L95" s="242"/>
      <c r="M95" s="267"/>
      <c r="N95" s="267"/>
    </row>
    <row r="96" spans="2:18" ht="19.5" thickBot="1" x14ac:dyDescent="0.45">
      <c r="B96" s="30"/>
      <c r="C96" s="285"/>
      <c r="D96" s="114"/>
      <c r="E96" s="312" t="s">
        <v>479</v>
      </c>
      <c r="F96" s="313"/>
      <c r="G96" s="313"/>
      <c r="H96" s="313"/>
      <c r="I96" s="313"/>
      <c r="J96" s="313"/>
      <c r="K96" s="313"/>
      <c r="L96" s="242"/>
      <c r="M96" s="267"/>
      <c r="N96" s="267"/>
    </row>
    <row r="97" spans="1:14" ht="19.5" thickBot="1" x14ac:dyDescent="0.45">
      <c r="B97" s="30" t="s">
        <v>475</v>
      </c>
      <c r="C97" s="294" t="str">
        <f>IF(D92="",IF(D93="",IF(D94="",IF(D95="",IF(D96="",IF(D97="",IF(D100="",IF(D101="","×",""),""),""),""),""),""),""),"")</f>
        <v>×</v>
      </c>
      <c r="D97" s="114"/>
      <c r="E97" s="312" t="s">
        <v>454</v>
      </c>
      <c r="F97" s="313"/>
      <c r="G97" s="313"/>
      <c r="H97" s="313"/>
      <c r="I97" s="313"/>
      <c r="J97" s="313"/>
      <c r="K97" s="313"/>
      <c r="L97" s="242"/>
      <c r="M97" s="267"/>
      <c r="N97" s="267"/>
    </row>
    <row r="98" spans="1:14" s="269" customFormat="1" x14ac:dyDescent="0.4">
      <c r="B98" s="30"/>
      <c r="C98" s="285"/>
      <c r="D98" s="16"/>
      <c r="E98" s="105"/>
      <c r="F98" s="16"/>
      <c r="G98" s="16"/>
      <c r="H98" s="16"/>
      <c r="I98" s="16"/>
      <c r="J98" s="16"/>
      <c r="K98" s="16"/>
      <c r="L98" s="242"/>
      <c r="M98" s="268"/>
      <c r="N98" s="268"/>
    </row>
    <row r="99" spans="1:14" s="287" customFormat="1" ht="19.5" thickBot="1" x14ac:dyDescent="0.45">
      <c r="B99" s="30" t="s">
        <v>461</v>
      </c>
      <c r="C99" s="285"/>
      <c r="D99" s="16"/>
      <c r="E99" s="288"/>
      <c r="F99" s="16"/>
      <c r="G99" s="16"/>
      <c r="H99" s="16"/>
      <c r="I99" s="16"/>
      <c r="J99" s="16"/>
      <c r="K99" s="16"/>
      <c r="L99" s="242"/>
      <c r="M99" s="286"/>
      <c r="N99" s="286"/>
    </row>
    <row r="100" spans="1:14" s="287" customFormat="1" ht="19.5" thickBot="1" x14ac:dyDescent="0.45">
      <c r="B100" s="283"/>
      <c r="C100" s="289" t="s">
        <v>462</v>
      </c>
      <c r="D100" s="353"/>
      <c r="E100" s="354"/>
      <c r="F100" s="354"/>
      <c r="G100" s="354"/>
      <c r="H100" s="354"/>
      <c r="I100" s="354"/>
      <c r="J100" s="355"/>
      <c r="K100" s="16"/>
      <c r="L100" s="242"/>
      <c r="M100" s="286"/>
      <c r="N100" s="286"/>
    </row>
    <row r="101" spans="1:14" s="287" customFormat="1" ht="19.5" thickBot="1" x14ac:dyDescent="0.45">
      <c r="B101" s="30"/>
      <c r="C101" s="289" t="s">
        <v>463</v>
      </c>
      <c r="D101" s="353"/>
      <c r="E101" s="354"/>
      <c r="F101" s="354"/>
      <c r="G101" s="354"/>
      <c r="H101" s="354"/>
      <c r="I101" s="354"/>
      <c r="J101" s="355"/>
      <c r="K101" s="16"/>
      <c r="L101" s="242"/>
      <c r="M101" s="286"/>
      <c r="N101" s="286"/>
    </row>
    <row r="102" spans="1:14" s="287" customFormat="1" x14ac:dyDescent="0.4">
      <c r="A102" s="293" t="s">
        <v>477</v>
      </c>
      <c r="B102" s="30"/>
      <c r="C102" s="285"/>
      <c r="D102" s="16"/>
      <c r="E102" s="288"/>
      <c r="F102" s="16"/>
      <c r="G102" s="16"/>
      <c r="H102" s="16"/>
      <c r="I102" s="16"/>
      <c r="J102" s="16"/>
      <c r="K102" s="16"/>
      <c r="L102" s="242"/>
      <c r="M102" s="286"/>
      <c r="N102" s="286"/>
    </row>
    <row r="103" spans="1:14" s="287" customFormat="1" x14ac:dyDescent="0.4">
      <c r="B103" s="283" t="s">
        <v>465</v>
      </c>
      <c r="C103" s="285"/>
      <c r="D103" s="16"/>
      <c r="E103" s="288"/>
      <c r="F103" s="16"/>
      <c r="G103" s="16"/>
      <c r="H103" s="16"/>
      <c r="I103" s="16"/>
      <c r="J103" s="16"/>
      <c r="K103" s="16"/>
      <c r="L103" s="242"/>
      <c r="M103" s="286"/>
      <c r="N103" s="286"/>
    </row>
    <row r="104" spans="1:14" s="287" customFormat="1" ht="19.5" customHeight="1" thickBot="1" x14ac:dyDescent="0.45">
      <c r="B104" s="290" t="s">
        <v>466</v>
      </c>
      <c r="C104" s="290"/>
      <c r="D104" s="16"/>
      <c r="E104" s="288"/>
      <c r="F104" s="16"/>
      <c r="G104" s="16"/>
      <c r="H104" s="16"/>
      <c r="I104" s="16"/>
      <c r="J104" s="16"/>
      <c r="K104" s="16"/>
      <c r="L104" s="242"/>
      <c r="M104" s="286"/>
      <c r="N104" s="286"/>
    </row>
    <row r="105" spans="1:14" s="287" customFormat="1" ht="19.5" customHeight="1" thickBot="1" x14ac:dyDescent="0.45">
      <c r="B105" s="290"/>
      <c r="C105" s="291" t="s">
        <v>473</v>
      </c>
      <c r="D105" s="114" t="str">
        <f>IF(D106&lt;&gt;"",IF(D107&lt;&gt;"",IF(D108&lt;&gt;"",IF(D109&lt;&gt;"","○","△"),"△"),"△"),"")</f>
        <v/>
      </c>
      <c r="E105" s="288"/>
      <c r="F105" s="16"/>
      <c r="G105" s="16"/>
      <c r="H105" s="16"/>
      <c r="I105" s="16"/>
      <c r="J105" s="16"/>
      <c r="K105" s="16"/>
      <c r="L105" s="242"/>
      <c r="M105" s="286"/>
      <c r="N105" s="286"/>
    </row>
    <row r="106" spans="1:14" s="287" customFormat="1" ht="19.5" thickBot="1" x14ac:dyDescent="0.45">
      <c r="B106" s="30"/>
      <c r="C106" s="289" t="s">
        <v>423</v>
      </c>
      <c r="D106" s="353"/>
      <c r="E106" s="354"/>
      <c r="F106" s="354"/>
      <c r="G106" s="354"/>
      <c r="H106" s="354"/>
      <c r="I106" s="354"/>
      <c r="J106" s="354"/>
      <c r="K106" s="355"/>
      <c r="L106" s="242"/>
      <c r="M106" s="286"/>
      <c r="N106" s="286"/>
    </row>
    <row r="107" spans="1:14" s="287" customFormat="1" ht="19.5" thickBot="1" x14ac:dyDescent="0.45">
      <c r="B107" s="30"/>
      <c r="C107" s="289" t="s">
        <v>424</v>
      </c>
      <c r="D107" s="421"/>
      <c r="E107" s="354"/>
      <c r="F107" s="354"/>
      <c r="G107" s="354"/>
      <c r="H107" s="354"/>
      <c r="I107" s="354"/>
      <c r="J107" s="354"/>
      <c r="K107" s="355"/>
      <c r="L107" s="242"/>
      <c r="M107" s="286"/>
      <c r="N107" s="286"/>
    </row>
    <row r="108" spans="1:14" s="269" customFormat="1" ht="19.5" thickBot="1" x14ac:dyDescent="0.45">
      <c r="B108" s="30"/>
      <c r="C108" s="289" t="s">
        <v>425</v>
      </c>
      <c r="D108" s="353"/>
      <c r="E108" s="354"/>
      <c r="F108" s="354"/>
      <c r="G108" s="354"/>
      <c r="H108" s="354"/>
      <c r="I108" s="354"/>
      <c r="J108" s="354"/>
      <c r="K108" s="355"/>
      <c r="L108" s="242"/>
      <c r="M108" s="268"/>
      <c r="N108" s="268"/>
    </row>
    <row r="109" spans="1:14" s="269" customFormat="1" ht="19.5" thickBot="1" x14ac:dyDescent="0.45">
      <c r="B109" s="30"/>
      <c r="C109" s="289" t="s">
        <v>426</v>
      </c>
      <c r="D109" s="353"/>
      <c r="E109" s="354"/>
      <c r="F109" s="354"/>
      <c r="G109" s="354"/>
      <c r="H109" s="354"/>
      <c r="I109" s="354"/>
      <c r="J109" s="354"/>
      <c r="K109" s="355"/>
      <c r="L109" s="242"/>
      <c r="M109" s="268"/>
      <c r="N109" s="268"/>
    </row>
    <row r="110" spans="1:14" s="287" customFormat="1" ht="19.5" thickBot="1" x14ac:dyDescent="0.45">
      <c r="B110" s="30" t="s">
        <v>469</v>
      </c>
      <c r="C110" s="289"/>
      <c r="D110" s="16"/>
      <c r="E110" s="16"/>
      <c r="F110" s="16"/>
      <c r="G110" s="16"/>
      <c r="H110" s="16"/>
      <c r="I110" s="16"/>
      <c r="J110" s="16"/>
      <c r="K110" s="16"/>
      <c r="L110" s="242"/>
      <c r="M110" s="286"/>
      <c r="N110" s="286"/>
    </row>
    <row r="111" spans="1:14" s="287" customFormat="1" ht="19.5" thickBot="1" x14ac:dyDescent="0.45">
      <c r="B111" s="30"/>
      <c r="C111" s="291" t="s">
        <v>473</v>
      </c>
      <c r="D111" s="114" t="str">
        <f>IF(D112&lt;&gt;"",IF(D113&lt;&gt;"",IF(D114&lt;&gt;"","○","△"),"△"),"")</f>
        <v/>
      </c>
      <c r="E111" s="16"/>
      <c r="F111" s="16"/>
      <c r="G111" s="16"/>
      <c r="H111" s="16"/>
      <c r="I111" s="16"/>
      <c r="J111" s="16"/>
      <c r="K111" s="16"/>
      <c r="L111" s="242"/>
      <c r="M111" s="286"/>
      <c r="N111" s="286"/>
    </row>
    <row r="112" spans="1:14" s="287" customFormat="1" ht="19.5" customHeight="1" thickBot="1" x14ac:dyDescent="0.45">
      <c r="B112" s="422" t="s">
        <v>467</v>
      </c>
      <c r="C112" s="423"/>
      <c r="D112" s="353"/>
      <c r="E112" s="354"/>
      <c r="F112" s="354"/>
      <c r="G112" s="354"/>
      <c r="H112" s="354"/>
      <c r="I112" s="354"/>
      <c r="J112" s="354"/>
      <c r="K112" s="355"/>
      <c r="L112" s="242"/>
      <c r="M112" s="286"/>
      <c r="N112" s="286"/>
    </row>
    <row r="113" spans="1:14" s="287" customFormat="1" ht="19.5" thickBot="1" x14ac:dyDescent="0.45">
      <c r="B113" s="30"/>
      <c r="C113" s="289" t="s">
        <v>429</v>
      </c>
      <c r="D113" s="353"/>
      <c r="E113" s="354"/>
      <c r="F113" s="354"/>
      <c r="G113" s="354"/>
      <c r="H113" s="354"/>
      <c r="I113" s="354"/>
      <c r="J113" s="354"/>
      <c r="K113" s="355"/>
      <c r="L113" s="242"/>
      <c r="M113" s="286"/>
      <c r="N113" s="286"/>
    </row>
    <row r="114" spans="1:14" s="287" customFormat="1" ht="19.5" customHeight="1" thickBot="1" x14ac:dyDescent="0.45">
      <c r="A114" s="424" t="s">
        <v>468</v>
      </c>
      <c r="B114" s="424"/>
      <c r="C114" s="425"/>
      <c r="D114" s="353"/>
      <c r="E114" s="354"/>
      <c r="F114" s="354"/>
      <c r="G114" s="354"/>
      <c r="H114" s="354"/>
      <c r="I114" s="354"/>
      <c r="J114" s="354"/>
      <c r="K114" s="355"/>
      <c r="L114" s="242"/>
      <c r="M114" s="286"/>
      <c r="N114" s="286"/>
    </row>
    <row r="115" spans="1:14" s="287" customFormat="1" ht="19.5" thickBot="1" x14ac:dyDescent="0.45">
      <c r="B115" s="30"/>
      <c r="C115" s="289" t="s">
        <v>431</v>
      </c>
      <c r="D115" s="353"/>
      <c r="E115" s="354"/>
      <c r="F115" s="354"/>
      <c r="G115" s="354"/>
      <c r="H115" s="354"/>
      <c r="I115" s="354"/>
      <c r="J115" s="354"/>
      <c r="K115" s="355"/>
      <c r="L115" s="242"/>
      <c r="M115" s="286"/>
      <c r="N115" s="286"/>
    </row>
    <row r="116" spans="1:14" s="287" customFormat="1" ht="19.5" thickBot="1" x14ac:dyDescent="0.45">
      <c r="B116" s="30" t="s">
        <v>470</v>
      </c>
      <c r="C116" s="289"/>
      <c r="D116" s="16"/>
      <c r="E116" s="16"/>
      <c r="F116" s="16"/>
      <c r="G116" s="16"/>
      <c r="H116" s="16"/>
      <c r="I116" s="16"/>
      <c r="J116" s="16"/>
      <c r="K116" s="16"/>
      <c r="L116" s="242"/>
      <c r="M116" s="286"/>
      <c r="N116" s="286"/>
    </row>
    <row r="117" spans="1:14" s="287" customFormat="1" ht="19.5" thickBot="1" x14ac:dyDescent="0.45">
      <c r="B117" s="30"/>
      <c r="C117" s="291" t="s">
        <v>473</v>
      </c>
      <c r="D117" s="114" t="str">
        <f>IF(D118&lt;&gt;"",IF(D119&lt;&gt;"","○","△"),"")</f>
        <v/>
      </c>
      <c r="E117" s="16"/>
      <c r="F117" s="16"/>
      <c r="G117" s="16"/>
      <c r="H117" s="16"/>
      <c r="I117" s="16"/>
      <c r="J117" s="16"/>
      <c r="K117" s="16"/>
      <c r="L117" s="242"/>
      <c r="M117" s="286"/>
      <c r="N117" s="286"/>
    </row>
    <row r="118" spans="1:14" s="287" customFormat="1" ht="19.5" thickBot="1" x14ac:dyDescent="0.45">
      <c r="A118" s="426" t="s">
        <v>471</v>
      </c>
      <c r="B118" s="427"/>
      <c r="C118" s="427"/>
      <c r="D118" s="353"/>
      <c r="E118" s="354"/>
      <c r="F118" s="354"/>
      <c r="G118" s="354"/>
      <c r="H118" s="354"/>
      <c r="I118" s="354"/>
      <c r="J118" s="354"/>
      <c r="K118" s="355"/>
      <c r="L118" s="242"/>
      <c r="M118" s="286"/>
      <c r="N118" s="286"/>
    </row>
    <row r="119" spans="1:14" s="287" customFormat="1" ht="19.5" thickBot="1" x14ac:dyDescent="0.45">
      <c r="A119" s="405" t="s">
        <v>472</v>
      </c>
      <c r="B119" s="405"/>
      <c r="C119" s="405"/>
      <c r="D119" s="353"/>
      <c r="E119" s="354"/>
      <c r="F119" s="354"/>
      <c r="G119" s="354"/>
      <c r="H119" s="354"/>
      <c r="I119" s="354"/>
      <c r="J119" s="354"/>
      <c r="K119" s="355"/>
      <c r="L119" s="242"/>
      <c r="M119" s="286"/>
      <c r="N119" s="286"/>
    </row>
    <row r="120" spans="1:14" s="287" customFormat="1" ht="19.5" thickBot="1" x14ac:dyDescent="0.45">
      <c r="B120" s="30"/>
      <c r="C120" s="289" t="s">
        <v>431</v>
      </c>
      <c r="D120" s="353"/>
      <c r="E120" s="354"/>
      <c r="F120" s="354"/>
      <c r="G120" s="354"/>
      <c r="H120" s="354"/>
      <c r="I120" s="354"/>
      <c r="J120" s="354"/>
      <c r="K120" s="355"/>
      <c r="L120" s="242"/>
      <c r="M120" s="286"/>
      <c r="N120" s="286"/>
    </row>
    <row r="121" spans="1:14" s="287" customFormat="1" ht="19.5" thickBot="1" x14ac:dyDescent="0.45">
      <c r="B121" s="30" t="s">
        <v>474</v>
      </c>
      <c r="C121" s="289"/>
      <c r="D121" s="16"/>
      <c r="E121" s="16"/>
      <c r="F121" s="16"/>
      <c r="G121" s="16"/>
      <c r="H121" s="16"/>
      <c r="I121" s="16"/>
      <c r="J121" s="16"/>
      <c r="K121" s="16"/>
      <c r="L121" s="242"/>
      <c r="M121" s="286"/>
      <c r="N121" s="286"/>
    </row>
    <row r="122" spans="1:14" s="287" customFormat="1" ht="19.5" thickBot="1" x14ac:dyDescent="0.45">
      <c r="B122" s="30"/>
      <c r="C122" s="291" t="s">
        <v>473</v>
      </c>
      <c r="D122" s="114" t="str">
        <f>IF(D123&lt;&gt;"",IF(D124&lt;&gt;"",IF(D125&lt;&gt;"","○","△"),"△"),"")</f>
        <v/>
      </c>
      <c r="E122" s="16"/>
      <c r="F122" s="16"/>
      <c r="G122" s="16"/>
      <c r="H122" s="16"/>
      <c r="I122" s="16"/>
      <c r="J122" s="16"/>
      <c r="K122" s="16"/>
      <c r="L122" s="242"/>
      <c r="M122" s="286"/>
      <c r="N122" s="286"/>
    </row>
    <row r="123" spans="1:14" s="269" customFormat="1" ht="19.5" thickBot="1" x14ac:dyDescent="0.45">
      <c r="B123" s="30"/>
      <c r="C123" s="292" t="s">
        <v>436</v>
      </c>
      <c r="D123" s="353"/>
      <c r="E123" s="354"/>
      <c r="F123" s="354"/>
      <c r="G123" s="354"/>
      <c r="H123" s="354"/>
      <c r="I123" s="354"/>
      <c r="J123" s="354"/>
      <c r="K123" s="355"/>
      <c r="L123" s="242"/>
      <c r="M123" s="268"/>
      <c r="N123" s="268"/>
    </row>
    <row r="124" spans="1:14" s="269" customFormat="1" ht="19.5" thickBot="1" x14ac:dyDescent="0.45">
      <c r="B124" s="30"/>
      <c r="C124" s="285" t="s">
        <v>437</v>
      </c>
      <c r="D124" s="353"/>
      <c r="E124" s="354"/>
      <c r="F124" s="354"/>
      <c r="G124" s="354"/>
      <c r="H124" s="354"/>
      <c r="I124" s="354"/>
      <c r="J124" s="354"/>
      <c r="K124" s="355"/>
      <c r="L124" s="242"/>
      <c r="M124" s="268"/>
      <c r="N124" s="268"/>
    </row>
    <row r="125" spans="1:14" s="269" customFormat="1" ht="19.5" thickBot="1" x14ac:dyDescent="0.45">
      <c r="B125" s="30"/>
      <c r="C125" s="285" t="s">
        <v>438</v>
      </c>
      <c r="D125" s="353"/>
      <c r="E125" s="354"/>
      <c r="F125" s="354"/>
      <c r="G125" s="354"/>
      <c r="H125" s="354"/>
      <c r="I125" s="354"/>
      <c r="J125" s="354"/>
      <c r="K125" s="355"/>
      <c r="L125" s="242"/>
      <c r="M125" s="268"/>
      <c r="N125" s="268"/>
    </row>
    <row r="126" spans="1:14" x14ac:dyDescent="0.4">
      <c r="B126" s="30"/>
      <c r="C126" s="285"/>
      <c r="D126" s="266"/>
      <c r="E126" s="266"/>
      <c r="F126" s="266"/>
      <c r="G126" s="266"/>
      <c r="H126" s="266"/>
      <c r="I126" s="266"/>
      <c r="J126" s="266"/>
      <c r="K126" s="266"/>
      <c r="L126" s="242"/>
      <c r="M126" s="267"/>
      <c r="N126" s="267"/>
    </row>
    <row r="127" spans="1:14" x14ac:dyDescent="0.4">
      <c r="G127" s="107"/>
      <c r="H127" s="108"/>
      <c r="I127" s="108"/>
      <c r="J127" s="108"/>
      <c r="K127" s="108"/>
      <c r="L127" s="34"/>
    </row>
    <row r="128" spans="1:14" x14ac:dyDescent="0.4">
      <c r="G128" s="107"/>
      <c r="H128" s="108"/>
      <c r="I128" s="108"/>
      <c r="J128" s="108"/>
      <c r="K128" s="108"/>
      <c r="L128" s="34"/>
    </row>
    <row r="129" spans="7:12" x14ac:dyDescent="0.4">
      <c r="G129" s="107"/>
      <c r="H129" s="108"/>
      <c r="I129" s="108"/>
      <c r="J129" s="108"/>
      <c r="K129" s="108"/>
      <c r="L129" s="34"/>
    </row>
    <row r="130" spans="7:12" x14ac:dyDescent="0.4">
      <c r="G130" s="107"/>
      <c r="H130" s="108"/>
      <c r="I130" s="108"/>
      <c r="J130" s="108"/>
      <c r="K130" s="108"/>
      <c r="L130" s="34"/>
    </row>
    <row r="131" spans="7:12" x14ac:dyDescent="0.4">
      <c r="G131" s="15"/>
      <c r="H131" s="14"/>
      <c r="I131" s="14"/>
      <c r="J131" s="14"/>
      <c r="K131" s="14"/>
    </row>
  </sheetData>
  <sheetProtection algorithmName="SHA-512" hashValue="3dMFD85B/TUPSeEAQw3VVliplYqDUJzotRnP4H5PM4d47R1HfqqYMAS8BBMFpRgmsEmdmz058jDHqmGvS2KUfg==" saltValue="Qun/rLlDxtV91A+K7tesRQ==" spinCount="100000" sheet="1" objects="1" scenarios="1" formatCells="0" selectLockedCells="1"/>
  <mergeCells count="129">
    <mergeCell ref="D123:K123"/>
    <mergeCell ref="D124:K124"/>
    <mergeCell ref="D125:K125"/>
    <mergeCell ref="D115:K115"/>
    <mergeCell ref="B112:C112"/>
    <mergeCell ref="A114:C114"/>
    <mergeCell ref="A118:C118"/>
    <mergeCell ref="A119:C119"/>
    <mergeCell ref="D118:K118"/>
    <mergeCell ref="D119:K119"/>
    <mergeCell ref="D120:K120"/>
    <mergeCell ref="D100:J100"/>
    <mergeCell ref="D101:J101"/>
    <mergeCell ref="D106:K106"/>
    <mergeCell ref="D107:K107"/>
    <mergeCell ref="D108:K108"/>
    <mergeCell ref="D109:K109"/>
    <mergeCell ref="D112:K112"/>
    <mergeCell ref="D113:K113"/>
    <mergeCell ref="D114:K114"/>
    <mergeCell ref="A69:B69"/>
    <mergeCell ref="A3:K3"/>
    <mergeCell ref="B51:C51"/>
    <mergeCell ref="D46:K46"/>
    <mergeCell ref="L21:L22"/>
    <mergeCell ref="D21:F21"/>
    <mergeCell ref="L35:L42"/>
    <mergeCell ref="E20:G20"/>
    <mergeCell ref="G28:K28"/>
    <mergeCell ref="G29:K29"/>
    <mergeCell ref="J32:K32"/>
    <mergeCell ref="D22:F22"/>
    <mergeCell ref="I21:K22"/>
    <mergeCell ref="G21:H21"/>
    <mergeCell ref="G22:H22"/>
    <mergeCell ref="D23:I23"/>
    <mergeCell ref="J30:K31"/>
    <mergeCell ref="D35:K35"/>
    <mergeCell ref="D27:K27"/>
    <mergeCell ref="D57:K57"/>
    <mergeCell ref="D56:K56"/>
    <mergeCell ref="D55:K55"/>
    <mergeCell ref="D50:I50"/>
    <mergeCell ref="D51:I51"/>
    <mergeCell ref="J51:K51"/>
    <mergeCell ref="J50:K50"/>
    <mergeCell ref="D52:H52"/>
    <mergeCell ref="D53:J53"/>
    <mergeCell ref="D30:I30"/>
    <mergeCell ref="D31:I31"/>
    <mergeCell ref="G54:J54"/>
    <mergeCell ref="D54:E54"/>
    <mergeCell ref="G15:H15"/>
    <mergeCell ref="D16:K16"/>
    <mergeCell ref="D17:K17"/>
    <mergeCell ref="D18:K18"/>
    <mergeCell ref="D19:K19"/>
    <mergeCell ref="L18:L19"/>
    <mergeCell ref="H49:I49"/>
    <mergeCell ref="D32:H32"/>
    <mergeCell ref="G26:H26"/>
    <mergeCell ref="D45:K45"/>
    <mergeCell ref="D41:K41"/>
    <mergeCell ref="D42:K42"/>
    <mergeCell ref="D39:G39"/>
    <mergeCell ref="D40:G40"/>
    <mergeCell ref="D36:G36"/>
    <mergeCell ref="D38:G38"/>
    <mergeCell ref="D37:K37"/>
    <mergeCell ref="D48:E48"/>
    <mergeCell ref="H48:I48"/>
    <mergeCell ref="D49:E49"/>
    <mergeCell ref="L28:L32"/>
    <mergeCell ref="H64:K64"/>
    <mergeCell ref="D61:F61"/>
    <mergeCell ref="H66:K66"/>
    <mergeCell ref="L76:L77"/>
    <mergeCell ref="D83:F83"/>
    <mergeCell ref="D82:F82"/>
    <mergeCell ref="L73:L74"/>
    <mergeCell ref="D66:F66"/>
    <mergeCell ref="D67:F67"/>
    <mergeCell ref="D68:F68"/>
    <mergeCell ref="D73:E73"/>
    <mergeCell ref="H73:I73"/>
    <mergeCell ref="D74:E74"/>
    <mergeCell ref="H74:I74"/>
    <mergeCell ref="D70:F70"/>
    <mergeCell ref="J76:K76"/>
    <mergeCell ref="I68:K68"/>
    <mergeCell ref="D69:F69"/>
    <mergeCell ref="H69:K69"/>
    <mergeCell ref="D65:F65"/>
    <mergeCell ref="D58:F58"/>
    <mergeCell ref="L84:L85"/>
    <mergeCell ref="D85:F85"/>
    <mergeCell ref="I85:K85"/>
    <mergeCell ref="D84:F84"/>
    <mergeCell ref="G84:K84"/>
    <mergeCell ref="G70:K70"/>
    <mergeCell ref="D79:H79"/>
    <mergeCell ref="D80:J80"/>
    <mergeCell ref="D81:J81"/>
    <mergeCell ref="D77:H77"/>
    <mergeCell ref="D78:H78"/>
    <mergeCell ref="J75:K75"/>
    <mergeCell ref="J78:K78"/>
    <mergeCell ref="D75:H75"/>
    <mergeCell ref="D76:H76"/>
    <mergeCell ref="H65:K65"/>
    <mergeCell ref="D60:F60"/>
    <mergeCell ref="D64:F64"/>
    <mergeCell ref="D62:F62"/>
    <mergeCell ref="I59:K60"/>
    <mergeCell ref="D59:F59"/>
    <mergeCell ref="G62:K62"/>
    <mergeCell ref="D63:J63"/>
    <mergeCell ref="E92:K92"/>
    <mergeCell ref="E93:K93"/>
    <mergeCell ref="E94:K94"/>
    <mergeCell ref="E95:K95"/>
    <mergeCell ref="E96:K96"/>
    <mergeCell ref="E97:K97"/>
    <mergeCell ref="D89:H89"/>
    <mergeCell ref="D87:F87"/>
    <mergeCell ref="D86:F86"/>
    <mergeCell ref="I86:K86"/>
    <mergeCell ref="G87:H87"/>
    <mergeCell ref="I87:K87"/>
  </mergeCells>
  <phoneticPr fontId="1"/>
  <conditionalFormatting sqref="D62:F62">
    <cfRule type="expression" dxfId="127" priority="184">
      <formula>($D$62&lt;&gt;$C$9)</formula>
    </cfRule>
  </conditionalFormatting>
  <conditionalFormatting sqref="F74:H74 D74:D83 D85:D86">
    <cfRule type="expression" dxfId="126" priority="90" stopIfTrue="1">
      <formula>$C$10="無し"</formula>
    </cfRule>
  </conditionalFormatting>
  <conditionalFormatting sqref="D21">
    <cfRule type="expression" dxfId="125" priority="177">
      <formula>OR(AND($D$21&gt;300000,$D$22&gt;300),AND($D$21&gt;300000,$D$22=""))</formula>
    </cfRule>
  </conditionalFormatting>
  <conditionalFormatting sqref="D70:F70">
    <cfRule type="expression" dxfId="124" priority="174">
      <formula>AND($D$54="2TG",OR($D$70&lt;0.15,$D$70&gt;=0.2))</formula>
    </cfRule>
    <cfRule type="expression" dxfId="123" priority="175">
      <formula>AND($D$54="2RG",OR($D$70&lt;0.1,$D$70&gt;=0.15))</formula>
    </cfRule>
    <cfRule type="expression" dxfId="122" priority="176">
      <formula>AND($D$54="2PG",OR($D$70&gt;0.1,$D$70&lt;0.05))</formula>
    </cfRule>
  </conditionalFormatting>
  <conditionalFormatting sqref="D66:F66">
    <cfRule type="expression" dxfId="121" priority="91">
      <formula>AND($D$66&gt;300000,$D$66&lt;&gt;"")</formula>
    </cfRule>
    <cfRule type="expression" dxfId="120" priority="109">
      <formula>$D$66=""</formula>
    </cfRule>
    <cfRule type="expression" dxfId="0" priority="173">
      <formula>AND($D$66&lt;10000,$D$66&lt;&gt;0)</formula>
    </cfRule>
  </conditionalFormatting>
  <conditionalFormatting sqref="D50:I50">
    <cfRule type="expression" dxfId="119" priority="83">
      <formula>$D$50=""</formula>
    </cfRule>
    <cfRule type="expression" dxfId="118" priority="124">
      <formula>OR($D$50&lt;$O$46,$D$50&gt;$O$47)</formula>
    </cfRule>
    <cfRule type="expression" dxfId="117" priority="172">
      <formula>AND($D$50&lt;DATE(2022,4,1),$D$50&lt;&gt;0)</formula>
    </cfRule>
  </conditionalFormatting>
  <conditionalFormatting sqref="D77:H77">
    <cfRule type="expression" dxfId="116" priority="168">
      <formula>($D$77&lt;=EDATE($D$78:$D$78,-6))</formula>
    </cfRule>
  </conditionalFormatting>
  <conditionalFormatting sqref="D76:H76">
    <cfRule type="expression" dxfId="115" priority="167">
      <formula>AND($D$76&lt;&gt;"",$D$76&lt;=EDATE($D$78:$D$78,-6))</formula>
    </cfRule>
  </conditionalFormatting>
  <conditionalFormatting sqref="C5">
    <cfRule type="expression" dxfId="114" priority="164">
      <formula>$C$5=""</formula>
    </cfRule>
  </conditionalFormatting>
  <conditionalFormatting sqref="D84:F84">
    <cfRule type="expression" dxfId="113" priority="163">
      <formula>AND($D$62&lt;&gt;$D$84,$D$82&lt;$D$59)</formula>
    </cfRule>
  </conditionalFormatting>
  <conditionalFormatting sqref="D84">
    <cfRule type="expression" dxfId="112" priority="162">
      <formula>$C$10="無し"</formula>
    </cfRule>
  </conditionalFormatting>
  <conditionalFormatting sqref="C7">
    <cfRule type="expression" dxfId="111" priority="161">
      <formula>$C$7=""</formula>
    </cfRule>
  </conditionalFormatting>
  <conditionalFormatting sqref="C8">
    <cfRule type="expression" dxfId="110" priority="160">
      <formula>$C$8=""</formula>
    </cfRule>
  </conditionalFormatting>
  <conditionalFormatting sqref="C10">
    <cfRule type="expression" dxfId="109" priority="159">
      <formula>$C$10=""</formula>
    </cfRule>
  </conditionalFormatting>
  <conditionalFormatting sqref="C11">
    <cfRule type="expression" dxfId="108" priority="158">
      <formula>$C$11=""</formula>
    </cfRule>
  </conditionalFormatting>
  <conditionalFormatting sqref="E15">
    <cfRule type="expression" dxfId="107" priority="157">
      <formula>$E$15=""</formula>
    </cfRule>
  </conditionalFormatting>
  <conditionalFormatting sqref="G15:H15">
    <cfRule type="expression" dxfId="106" priority="156">
      <formula>$G$15=""</formula>
    </cfRule>
  </conditionalFormatting>
  <conditionalFormatting sqref="D16:K16">
    <cfRule type="expression" dxfId="105" priority="155">
      <formula>$D$16=""</formula>
    </cfRule>
  </conditionalFormatting>
  <conditionalFormatting sqref="D17:K17">
    <cfRule type="expression" dxfId="104" priority="154">
      <formula>$D$17=""</formula>
    </cfRule>
  </conditionalFormatting>
  <conditionalFormatting sqref="D18:K18">
    <cfRule type="expression" dxfId="103" priority="153">
      <formula>$D$18=""</formula>
    </cfRule>
  </conditionalFormatting>
  <conditionalFormatting sqref="D19:K19">
    <cfRule type="expression" dxfId="102" priority="152">
      <formula>$D$19=""</formula>
    </cfRule>
  </conditionalFormatting>
  <conditionalFormatting sqref="E20:G20">
    <cfRule type="expression" dxfId="101" priority="97" stopIfTrue="1">
      <formula>$E$20=""</formula>
    </cfRule>
    <cfRule type="expression" dxfId="100" priority="151">
      <formula>LEN(INDIRECT(ADDRESS(ROW(),COLUMN())))&lt;&gt;10</formula>
    </cfRule>
  </conditionalFormatting>
  <conditionalFormatting sqref="D21:F21">
    <cfRule type="expression" dxfId="99" priority="150">
      <formula>AND($D$22="",$D$21="")</formula>
    </cfRule>
  </conditionalFormatting>
  <conditionalFormatting sqref="D22:F22">
    <cfRule type="expression" dxfId="98" priority="100">
      <formula>OR(AND($D$21&gt;300000,$D$22&gt;300),AND($D$22&gt;300,$D$21=""))</formula>
    </cfRule>
    <cfRule type="expression" dxfId="97" priority="149">
      <formula>AND($D$22="",$D$21="")</formula>
    </cfRule>
  </conditionalFormatting>
  <conditionalFormatting sqref="D23:I23">
    <cfRule type="expression" dxfId="96" priority="148">
      <formula>$D$23=""</formula>
    </cfRule>
  </conditionalFormatting>
  <conditionalFormatting sqref="G28:K28">
    <cfRule type="expression" dxfId="95" priority="147">
      <formula>$G$28=""</formula>
    </cfRule>
  </conditionalFormatting>
  <conditionalFormatting sqref="G29:K29">
    <cfRule type="expression" dxfId="94" priority="146">
      <formula>$G$29=""</formula>
    </cfRule>
  </conditionalFormatting>
  <conditionalFormatting sqref="D30:I30">
    <cfRule type="expression" dxfId="93" priority="145">
      <formula>$D$30=""</formula>
    </cfRule>
  </conditionalFormatting>
  <conditionalFormatting sqref="D31:I31">
    <cfRule type="expression" dxfId="92" priority="143">
      <formula>$D$31=""</formula>
    </cfRule>
  </conditionalFormatting>
  <conditionalFormatting sqref="D32:H32">
    <cfRule type="expression" dxfId="91" priority="142">
      <formula>$D$32=""</formula>
    </cfRule>
  </conditionalFormatting>
  <conditionalFormatting sqref="J32:K32">
    <cfRule type="expression" dxfId="90" priority="141">
      <formula>$J$32=""</formula>
    </cfRule>
  </conditionalFormatting>
  <conditionalFormatting sqref="D35:K35">
    <cfRule type="expression" dxfId="89" priority="139">
      <formula>$D$35=""</formula>
    </cfRule>
  </conditionalFormatting>
  <conditionalFormatting sqref="D36:G36">
    <cfRule type="expression" dxfId="88" priority="138">
      <formula>$D$36=""</formula>
    </cfRule>
  </conditionalFormatting>
  <conditionalFormatting sqref="D37:K37">
    <cfRule type="expression" dxfId="87" priority="137">
      <formula>$D$37=""</formula>
    </cfRule>
  </conditionalFormatting>
  <conditionalFormatting sqref="D38:G38">
    <cfRule type="expression" dxfId="86" priority="136">
      <formula>$D$38=""</formula>
    </cfRule>
  </conditionalFormatting>
  <conditionalFormatting sqref="D39:G39">
    <cfRule type="expression" dxfId="85" priority="135">
      <formula>$D$39=""</formula>
    </cfRule>
  </conditionalFormatting>
  <conditionalFormatting sqref="D40:G40">
    <cfRule type="expression" dxfId="84" priority="134">
      <formula>$D$40=""</formula>
    </cfRule>
  </conditionalFormatting>
  <conditionalFormatting sqref="D41:K41">
    <cfRule type="expression" dxfId="83" priority="133">
      <formula>$D$41=""</formula>
    </cfRule>
  </conditionalFormatting>
  <conditionalFormatting sqref="D42:K42">
    <cfRule type="expression" dxfId="82" priority="132">
      <formula>$D$42=""</formula>
    </cfRule>
  </conditionalFormatting>
  <conditionalFormatting sqref="D45:K45">
    <cfRule type="expression" dxfId="81" priority="131">
      <formula>$D$45=""</formula>
    </cfRule>
  </conditionalFormatting>
  <conditionalFormatting sqref="D46:K46">
    <cfRule type="expression" dxfId="80" priority="130">
      <formula>$D$46=""</formula>
    </cfRule>
  </conditionalFormatting>
  <conditionalFormatting sqref="D49:E49">
    <cfRule type="expression" dxfId="79" priority="129">
      <formula>$D$49=""</formula>
    </cfRule>
  </conditionalFormatting>
  <conditionalFormatting sqref="F49">
    <cfRule type="expression" dxfId="78" priority="128">
      <formula>$F$49=""</formula>
    </cfRule>
  </conditionalFormatting>
  <conditionalFormatting sqref="G49">
    <cfRule type="expression" dxfId="77" priority="126">
      <formula>$H$49=""</formula>
    </cfRule>
    <cfRule type="expression" dxfId="76" priority="127">
      <formula>$G$49=""</formula>
    </cfRule>
  </conditionalFormatting>
  <conditionalFormatting sqref="H49:I49">
    <cfRule type="expression" dxfId="75" priority="125">
      <formula>$H$49=""</formula>
    </cfRule>
  </conditionalFormatting>
  <conditionalFormatting sqref="D52:H52">
    <cfRule type="expression" dxfId="74" priority="122">
      <formula>$D$52=""</formula>
    </cfRule>
  </conditionalFormatting>
  <conditionalFormatting sqref="D53:J53">
    <cfRule type="expression" dxfId="73" priority="121">
      <formula>$D$53=""</formula>
    </cfRule>
  </conditionalFormatting>
  <conditionalFormatting sqref="D54:E54">
    <cfRule type="expression" dxfId="72" priority="120">
      <formula>$D$54=""</formula>
    </cfRule>
  </conditionalFormatting>
  <conditionalFormatting sqref="G54:J54">
    <cfRule type="expression" dxfId="71" priority="119">
      <formula>$G$54=""</formula>
    </cfRule>
  </conditionalFormatting>
  <conditionalFormatting sqref="D55:K55">
    <cfRule type="expression" dxfId="70" priority="117">
      <formula>$D$55=""</formula>
    </cfRule>
  </conditionalFormatting>
  <conditionalFormatting sqref="D56:K56">
    <cfRule type="expression" dxfId="69" priority="116">
      <formula>$D$56=""</formula>
    </cfRule>
  </conditionalFormatting>
  <conditionalFormatting sqref="D57:K57 D58">
    <cfRule type="expression" dxfId="68" priority="115">
      <formula>$D$57=""</formula>
    </cfRule>
  </conditionalFormatting>
  <conditionalFormatting sqref="D59:F59">
    <cfRule type="expression" dxfId="67" priority="93">
      <formula>$D$59=""</formula>
    </cfRule>
    <cfRule type="expression" dxfId="66" priority="114" stopIfTrue="1">
      <formula>OR($D$59&lt;3500,$D$59&gt;25000)</formula>
    </cfRule>
  </conditionalFormatting>
  <conditionalFormatting sqref="D60:F60 D61">
    <cfRule type="expression" dxfId="65" priority="113">
      <formula>$D$60=""</formula>
    </cfRule>
  </conditionalFormatting>
  <conditionalFormatting sqref="D63:J63">
    <cfRule type="expression" dxfId="64" priority="112">
      <formula>$D$63=""</formula>
    </cfRule>
  </conditionalFormatting>
  <conditionalFormatting sqref="D64:F64">
    <cfRule type="expression" dxfId="63" priority="111">
      <formula>$D$64=""</formula>
    </cfRule>
  </conditionalFormatting>
  <conditionalFormatting sqref="D68:F68 D69">
    <cfRule type="expression" dxfId="62" priority="108">
      <formula>$D$68=""</formula>
    </cfRule>
  </conditionalFormatting>
  <conditionalFormatting sqref="D85:F85">
    <cfRule type="expression" dxfId="61" priority="106">
      <formula>OR(AND($F$74&gt;=100,$F$74&lt;800,$D$85&lt;3000),AND($F$74&gt;=800,$D$85&lt;5000))</formula>
    </cfRule>
  </conditionalFormatting>
  <conditionalFormatting sqref="P69:Q69">
    <cfRule type="expression" dxfId="60" priority="87">
      <formula>$P$69="？"</formula>
    </cfRule>
    <cfRule type="expression" dxfId="59" priority="105">
      <formula>AND($D$62&lt;&gt;$D$84,$D$82&lt;$D$59,$D$82&lt;&gt;"")</formula>
    </cfRule>
  </conditionalFormatting>
  <conditionalFormatting sqref="D58:F58">
    <cfRule type="expression" dxfId="58" priority="104">
      <formula>($D$58="自家用")</formula>
    </cfRule>
  </conditionalFormatting>
  <conditionalFormatting sqref="D51:I51">
    <cfRule type="expression" dxfId="57" priority="84">
      <formula>$D$50=""</formula>
    </cfRule>
    <cfRule type="expression" dxfId="56" priority="88">
      <formula>OR($D$51&lt;O$46,$D$51&gt;$O$47)</formula>
    </cfRule>
    <cfRule type="expression" dxfId="55" priority="95">
      <formula>AND($D$50&lt;&gt;"",$D$51="")</formula>
    </cfRule>
  </conditionalFormatting>
  <conditionalFormatting sqref="D45:K46">
    <cfRule type="expression" dxfId="54" priority="94">
      <formula>$C$8="買取"</formula>
    </cfRule>
  </conditionalFormatting>
  <conditionalFormatting sqref="D82:F82">
    <cfRule type="expression" dxfId="53" priority="179">
      <formula>IF(OR($D$82&lt;3500,$D$82&gt;25000),$C$10="有り")</formula>
    </cfRule>
  </conditionalFormatting>
  <conditionalFormatting sqref="D83:F83">
    <cfRule type="expression" dxfId="52" priority="89">
      <formula>$D$83&gt;21000</formula>
    </cfRule>
  </conditionalFormatting>
  <conditionalFormatting sqref="D78:H78">
    <cfRule type="expression" dxfId="51" priority="185">
      <formula>AND($D$78&lt;$O$80,$D$78&gt;$P$80,$C$10="有り")</formula>
    </cfRule>
  </conditionalFormatting>
  <conditionalFormatting sqref="D61:F61">
    <cfRule type="expression" dxfId="50" priority="82" stopIfTrue="1">
      <formula>$D$63&lt;&gt;"トラクタ"</formula>
    </cfRule>
  </conditionalFormatting>
  <conditionalFormatting sqref="D65:F65">
    <cfRule type="expression" dxfId="49" priority="1">
      <formula>AND($D$54="2PG",$D$59&lt;=12000,$D$59&gt;1)</formula>
    </cfRule>
    <cfRule type="expression" dxfId="48" priority="2">
      <formula>AND($D$62&lt;&gt;$D$84,D82&lt;D59,D82&lt;&gt;"")</formula>
    </cfRule>
    <cfRule type="expression" dxfId="47" priority="81">
      <formula>$D$65=""</formula>
    </cfRule>
  </conditionalFormatting>
  <conditionalFormatting sqref="E92:K92">
    <cfRule type="expression" dxfId="46" priority="73">
      <formula>D92&lt;&gt;""</formula>
    </cfRule>
    <cfRule type="expression" priority="74">
      <formula>D92&lt;&gt;""</formula>
    </cfRule>
  </conditionalFormatting>
  <conditionalFormatting sqref="E93:K93">
    <cfRule type="expression" dxfId="45" priority="72">
      <formula>D93&lt;&gt;""</formula>
    </cfRule>
  </conditionalFormatting>
  <conditionalFormatting sqref="E94:K94">
    <cfRule type="expression" dxfId="44" priority="71">
      <formula>D94&lt;&gt;""</formula>
    </cfRule>
  </conditionalFormatting>
  <conditionalFormatting sqref="E95:K95">
    <cfRule type="expression" dxfId="43" priority="70">
      <formula>D95&lt;&gt;""</formula>
    </cfRule>
  </conditionalFormatting>
  <conditionalFormatting sqref="E96:K96">
    <cfRule type="expression" dxfId="42" priority="69">
      <formula>D96&lt;&gt;""</formula>
    </cfRule>
  </conditionalFormatting>
  <conditionalFormatting sqref="E97:K97">
    <cfRule type="expression" dxfId="41" priority="68">
      <formula>D97&lt;&gt;""</formula>
    </cfRule>
  </conditionalFormatting>
  <conditionalFormatting sqref="D92">
    <cfRule type="expression" dxfId="40" priority="65">
      <formula>$D$92=""</formula>
    </cfRule>
  </conditionalFormatting>
  <conditionalFormatting sqref="D93">
    <cfRule type="expression" dxfId="39" priority="64">
      <formula>$D$93=""</formula>
    </cfRule>
  </conditionalFormatting>
  <conditionalFormatting sqref="D94">
    <cfRule type="expression" dxfId="38" priority="63">
      <formula>$D$94=""</formula>
    </cfRule>
  </conditionalFormatting>
  <conditionalFormatting sqref="D95">
    <cfRule type="expression" dxfId="37" priority="62">
      <formula>$D$95=""</formula>
    </cfRule>
  </conditionalFormatting>
  <conditionalFormatting sqref="D96">
    <cfRule type="expression" dxfId="36" priority="61">
      <formula>$D$96=""</formula>
    </cfRule>
  </conditionalFormatting>
  <conditionalFormatting sqref="D97">
    <cfRule type="expression" dxfId="35" priority="60">
      <formula>$D$97=""</formula>
    </cfRule>
  </conditionalFormatting>
  <conditionalFormatting sqref="D101:J101">
    <cfRule type="expression" dxfId="34" priority="58">
      <formula>$D$101=""</formula>
    </cfRule>
  </conditionalFormatting>
  <conditionalFormatting sqref="D107:K107">
    <cfRule type="expression" dxfId="33" priority="23">
      <formula>$C$97&lt;&gt;"×"</formula>
    </cfRule>
    <cfRule type="expression" dxfId="32" priority="45">
      <formula>$D$107=""</formula>
    </cfRule>
  </conditionalFormatting>
  <conditionalFormatting sqref="D109:K109">
    <cfRule type="expression" dxfId="31" priority="20">
      <formula>$C$97&lt;&gt;"×"</formula>
    </cfRule>
    <cfRule type="expression" priority="21">
      <formula>$C$97&lt;&gt;"×"</formula>
    </cfRule>
    <cfRule type="expression" dxfId="30" priority="43">
      <formula>$D$109=""</formula>
    </cfRule>
  </conditionalFormatting>
  <conditionalFormatting sqref="D113:K113">
    <cfRule type="expression" dxfId="29" priority="18">
      <formula>$C$97&lt;&gt;"×"</formula>
    </cfRule>
    <cfRule type="expression" dxfId="28" priority="41">
      <formula>$D$113=""</formula>
    </cfRule>
  </conditionalFormatting>
  <conditionalFormatting sqref="D114:K114">
    <cfRule type="expression" dxfId="27" priority="17">
      <formula>$C$97&lt;&gt;"×"</formula>
    </cfRule>
    <cfRule type="expression" dxfId="26" priority="40">
      <formula>$D$114=""</formula>
    </cfRule>
  </conditionalFormatting>
  <conditionalFormatting sqref="D115:K115">
    <cfRule type="expression" dxfId="25" priority="16">
      <formula>$C$97&lt;&gt;"×"</formula>
    </cfRule>
    <cfRule type="expression" dxfId="24" priority="39">
      <formula>$D$115=""</formula>
    </cfRule>
  </conditionalFormatting>
  <conditionalFormatting sqref="D118:K118">
    <cfRule type="expression" dxfId="23" priority="15">
      <formula>$C$97&lt;&gt;"×"</formula>
    </cfRule>
    <cfRule type="expression" dxfId="22" priority="38">
      <formula>$D$118=""</formula>
    </cfRule>
  </conditionalFormatting>
  <conditionalFormatting sqref="D119:K119">
    <cfRule type="expression" dxfId="21" priority="14">
      <formula>$C$97&lt;&gt;"×"</formula>
    </cfRule>
    <cfRule type="expression" dxfId="20" priority="37">
      <formula>$D$119=""</formula>
    </cfRule>
  </conditionalFormatting>
  <conditionalFormatting sqref="D120:K120">
    <cfRule type="expression" dxfId="19" priority="13">
      <formula>$C$97&lt;&gt;"×"</formula>
    </cfRule>
    <cfRule type="expression" dxfId="18" priority="36">
      <formula>$D$120=""</formula>
    </cfRule>
  </conditionalFormatting>
  <conditionalFormatting sqref="D123:K123">
    <cfRule type="expression" dxfId="17" priority="12">
      <formula>$C$97&lt;&gt;"×"</formula>
    </cfRule>
    <cfRule type="expression" dxfId="16" priority="34">
      <formula>$D$123=""</formula>
    </cfRule>
  </conditionalFormatting>
  <conditionalFormatting sqref="D124:K124">
    <cfRule type="expression" dxfId="15" priority="11">
      <formula>$C$97&lt;&gt;"×"</formula>
    </cfRule>
    <cfRule type="expression" dxfId="14" priority="33">
      <formula>$D$124=""</formula>
    </cfRule>
  </conditionalFormatting>
  <conditionalFormatting sqref="D125:K125">
    <cfRule type="expression" dxfId="13" priority="10">
      <formula>$C$97&lt;&gt;"×"</formula>
    </cfRule>
    <cfRule type="expression" dxfId="12" priority="31">
      <formula>$D$125=""</formula>
    </cfRule>
    <cfRule type="expression" priority="32">
      <formula>$D$125=""</formula>
    </cfRule>
  </conditionalFormatting>
  <conditionalFormatting sqref="D105">
    <cfRule type="expression" dxfId="11" priority="30">
      <formula>$D$105=""</formula>
    </cfRule>
  </conditionalFormatting>
  <conditionalFormatting sqref="D111">
    <cfRule type="expression" dxfId="10" priority="29">
      <formula>$D$111=""</formula>
    </cfRule>
  </conditionalFormatting>
  <conditionalFormatting sqref="D117">
    <cfRule type="expression" dxfId="9" priority="28">
      <formula>$D$117=""</formula>
    </cfRule>
  </conditionalFormatting>
  <conditionalFormatting sqref="D106:K106">
    <cfRule type="expression" dxfId="8" priority="24">
      <formula>$C$97&lt;&gt;"×"</formula>
    </cfRule>
    <cfRule type="expression" dxfId="7" priority="25">
      <formula>$D$106=""</formula>
    </cfRule>
  </conditionalFormatting>
  <conditionalFormatting sqref="D108:K108">
    <cfRule type="expression" dxfId="6" priority="8">
      <formula>$C$97&lt;&gt;"×"</formula>
    </cfRule>
    <cfRule type="expression" dxfId="5" priority="9">
      <formula>$D$108=""</formula>
    </cfRule>
  </conditionalFormatting>
  <conditionalFormatting sqref="D112:K112">
    <cfRule type="expression" dxfId="4" priority="6">
      <formula>$C$97&lt;&gt;"×"</formula>
    </cfRule>
    <cfRule type="expression" dxfId="3" priority="7">
      <formula>$D$112=""</formula>
    </cfRule>
  </conditionalFormatting>
  <conditionalFormatting sqref="D100:J100">
    <cfRule type="expression" dxfId="2" priority="5">
      <formula>$D$100=""</formula>
    </cfRule>
  </conditionalFormatting>
  <conditionalFormatting sqref="D122">
    <cfRule type="expression" dxfId="1" priority="3">
      <formula>$D$122=""</formula>
    </cfRule>
  </conditionalFormatting>
  <dataValidations xWindow="523" yWindow="684" count="33">
    <dataValidation type="list" allowBlank="1" showInputMessage="1" showErrorMessage="1" sqref="D39:G39">
      <formula1>$R$39:$R$42</formula1>
    </dataValidation>
    <dataValidation type="list" allowBlank="1" showInputMessage="1" showErrorMessage="1" sqref="C8">
      <formula1>$R$8:$R$9</formula1>
    </dataValidation>
    <dataValidation type="list" allowBlank="1" showInputMessage="1" showErrorMessage="1" sqref="C10">
      <formula1>$S$8:$S$9</formula1>
    </dataValidation>
    <dataValidation type="list" allowBlank="1" showInputMessage="1" showErrorMessage="1" sqref="D23">
      <formula1>$R$22:$R$25</formula1>
    </dataValidation>
    <dataValidation type="list" allowBlank="1" showInputMessage="1" showErrorMessage="1" sqref="D63:J63">
      <formula1>$V$49:$V$55</formula1>
    </dataValidation>
    <dataValidation type="list" imeMode="disabled" allowBlank="1" showInputMessage="1" showErrorMessage="1" sqref="D54:E54">
      <formula1>$T$49:$T$51</formula1>
    </dataValidation>
    <dataValidation type="list" allowBlank="1" showInputMessage="1" showErrorMessage="1" sqref="D52:H52">
      <formula1>$R$49:$R$57</formula1>
    </dataValidation>
    <dataValidation type="list" allowBlank="1" showInputMessage="1" showErrorMessage="1" sqref="D58:F58">
      <formula1>$P$58:$P$59</formula1>
    </dataValidation>
    <dataValidation type="list" errorStyle="information" imeMode="disabled" allowBlank="1" showInputMessage="1" showErrorMessage="1" errorTitle="注意" error="移転登録後の自動車検査証記録事項の写しも必要です" sqref="D51:I51">
      <formula1>$P$51:$P$52</formula1>
    </dataValidation>
    <dataValidation type="list" allowBlank="1" showInputMessage="1" sqref="D56:K56">
      <formula1>$R$58:$R$59</formula1>
    </dataValidation>
    <dataValidation type="list" errorStyle="information" allowBlank="1" showInputMessage="1" errorTitle="手入力" error="車検証の通りであることを確認ください" sqref="D57:K57">
      <formula1>$P$62:$P$64</formula1>
    </dataValidation>
    <dataValidation type="textLength" imeMode="disabled" allowBlank="1" showInputMessage="1" showErrorMessage="1" error="4桁を超えています" sqref="H49:I49 H74:I74">
      <formula1>1</formula1>
      <formula2>4</formula2>
    </dataValidation>
    <dataValidation type="textLength" operator="equal" allowBlank="1" showInputMessage="1" showErrorMessage="1" error="かなは1文字です" sqref="G49">
      <formula1>1</formula1>
    </dataValidation>
    <dataValidation type="textLength" imeMode="disabled" operator="equal" allowBlank="1" showInputMessage="1" showErrorMessage="1" error="3桁です" sqref="F49">
      <formula1>3</formula1>
    </dataValidation>
    <dataValidation type="textLength" imeMode="disabled" operator="equal" allowBlank="1" showInputMessage="1" showErrorMessage="1" error="3桁を入力ください" sqref="E15">
      <formula1>3</formula1>
    </dataValidation>
    <dataValidation type="textLength" imeMode="disabled" operator="equal" allowBlank="1" showInputMessage="1" showErrorMessage="1" error="4桁です" sqref="G15:H15 G26:H26">
      <formula1>4</formula1>
    </dataValidation>
    <dataValidation type="textLength" imeMode="disabled" operator="equal" allowBlank="1" showInputMessage="1" showErrorMessage="1" error="３桁です" sqref="E26">
      <formula1>3</formula1>
    </dataValidation>
    <dataValidation type="textLength" operator="equal" allowBlank="1" showInputMessage="1" showErrorMessage="1" error="1文字です" sqref="G74">
      <formula1>1</formula1>
    </dataValidation>
    <dataValidation imeMode="disabled" allowBlank="1" showInputMessage="1" showErrorMessage="1" sqref="E20:G20 D30:I31 D32:H32 J32:K32 D85:F86 D40:G40 D53:J53 G54:J54 D59:F59 D64:F64 D68:F68 E60:F60 D21:F22 D76:H77 F74 D80:J81 D82:F83 D60:D61"/>
    <dataValidation type="textLength" imeMode="disabled" operator="lessThanOrEqual" allowBlank="1" showInputMessage="1" showErrorMessage="1" sqref="D36:G36">
      <formula1>4</formula1>
    </dataValidation>
    <dataValidation type="textLength" imeMode="disabled" operator="lessThanOrEqual" allowBlank="1" showInputMessage="1" showErrorMessage="1" sqref="D38:G38">
      <formula1>3</formula1>
    </dataValidation>
    <dataValidation type="date" imeMode="disabled" allowBlank="1" showInputMessage="1" showErrorMessage="1" errorTitle="登録日エラー" error="登録日は2024年4月1日～2025年1月31日までです" sqref="D50:I50">
      <formula1>45383</formula1>
      <formula2>45688</formula2>
    </dataValidation>
    <dataValidation type="date" imeMode="disabled" allowBlank="1" showInputMessage="1" showErrorMessage="1" errorTitle="補助期間外" error="廃車日が補助対象期間外です。" promptTitle="廃車日" prompt="廃車日は令和6年4月1日~令和7年1月31日の間が補助対象です。_x000a_廃車日は、導入車両登録日の前でも後でも構いません。" sqref="D78:H78">
      <formula1>45383</formula1>
      <formula2>45688</formula2>
    </dataValidation>
    <dataValidation type="date" imeMode="disabled" operator="lessThanOrEqual" allowBlank="1" showInputMessage="1" showErrorMessage="1" errorTitle="初度登録不備" error="廃車の初度登録日は2014年3月31日より前でなければなりません。" sqref="D75:H75">
      <formula1>41729</formula1>
    </dataValidation>
    <dataValidation imeMode="halfKatakana" allowBlank="1" showInputMessage="1" showErrorMessage="1" sqref="D42:K42"/>
    <dataValidation type="date" imeMode="disabled" allowBlank="1" showInputMessage="1" showErrorMessage="1" errorTitle="補助対象期間外" error="申請日は令和6年5月～令和7年1月31日までです。" sqref="C7">
      <formula1>45413</formula1>
      <formula2>45688</formula2>
    </dataValidation>
    <dataValidation type="textLength" imeMode="disabled" operator="equal" allowBlank="1" showInputMessage="1" showErrorMessage="1" error="識別番号は５桁です" sqref="C5">
      <formula1>5</formula1>
    </dataValidation>
    <dataValidation type="list" allowBlank="1" showInputMessage="1" showErrorMessage="1" prompt="融資を受けた際に、補助車両に担保設定されている場合、抵当権設定承認申請が必要となります。" sqref="C11">
      <formula1>$S$8:$S$9</formula1>
    </dataValidation>
    <dataValidation type="list" imeMode="disabled" allowBlank="1" showInputMessage="1" showErrorMessage="1" sqref="D69:F69">
      <formula1>$P$70:$P$71</formula1>
    </dataValidation>
    <dataValidation type="list" allowBlank="1" showInputMessage="1" showErrorMessage="1" sqref="F126:K126">
      <formula1>$R$85:$R$90</formula1>
    </dataValidation>
    <dataValidation type="list" allowBlank="1" showInputMessage="1" showErrorMessage="1" sqref="D92:D97">
      <formula1>$R$92</formula1>
    </dataValidation>
    <dataValidation type="list" allowBlank="1" showInputMessage="1" showErrorMessage="1" sqref="D79:H79">
      <formula1>$R$64:$R$73</formula1>
    </dataValidation>
    <dataValidation type="whole" errorStyle="warning" imeMode="disabled" allowBlank="1" showInputMessage="1" showErrorMessage="1" errorTitle="年間走行距離不備" error="年間走行距離が少ない（または多い）ようです。ご確認ください。" sqref="D66:F66">
      <formula1>10000</formula1>
      <formula2>300000</formula2>
    </dataValidation>
  </dataValidations>
  <pageMargins left="0.70866141732283472" right="0.70866141732283472" top="0.35433070866141736" bottom="0.35433070866141736" header="0.31496062992125984" footer="0.31496062992125984"/>
  <pageSetup paperSize="8" scale="85" fitToHeight="0" orientation="portrait" r:id="rId1"/>
  <colBreaks count="1" manualBreakCount="1">
    <brk id="3" max="102"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fitToPage="1"/>
  </sheetPr>
  <dimension ref="A1:AL36"/>
  <sheetViews>
    <sheetView showZeros="0" zoomScale="130" zoomScaleNormal="130" workbookViewId="0">
      <selection activeCell="R22" sqref="R22:W22"/>
    </sheetView>
  </sheetViews>
  <sheetFormatPr defaultColWidth="2.625" defaultRowHeight="12" x14ac:dyDescent="0.4"/>
  <cols>
    <col min="1" max="1" width="0.875" style="180" customWidth="1"/>
    <col min="2" max="32" width="2.625" style="180" customWidth="1"/>
    <col min="33" max="173" width="1.625" style="180" customWidth="1"/>
    <col min="174" max="16384" width="2.625" style="180"/>
  </cols>
  <sheetData>
    <row r="1" spans="1:38" ht="17.25" customHeight="1" x14ac:dyDescent="0.4">
      <c r="A1" s="178"/>
      <c r="B1" s="178"/>
      <c r="C1" s="178"/>
      <c r="D1" s="178"/>
      <c r="E1" s="178"/>
      <c r="F1" s="178"/>
      <c r="G1" s="178"/>
      <c r="H1" s="178"/>
      <c r="I1" s="178"/>
      <c r="J1" s="178"/>
      <c r="K1" s="178"/>
      <c r="L1" s="178"/>
      <c r="M1" s="178"/>
      <c r="N1" s="178"/>
      <c r="O1" s="178"/>
      <c r="P1" s="178"/>
      <c r="Q1" s="178"/>
      <c r="R1" s="179"/>
      <c r="S1" s="178"/>
      <c r="T1" s="178"/>
      <c r="U1" s="178"/>
      <c r="V1" s="178"/>
      <c r="W1" s="178"/>
      <c r="X1" s="178"/>
      <c r="Y1" s="178"/>
      <c r="Z1" s="178"/>
      <c r="AA1" s="759"/>
      <c r="AB1" s="759"/>
      <c r="AC1" s="759"/>
      <c r="AD1" s="759"/>
      <c r="AE1" s="759"/>
      <c r="AF1" s="759"/>
      <c r="AG1" s="178"/>
      <c r="AH1" s="178"/>
      <c r="AI1" s="178"/>
      <c r="AJ1" s="178"/>
      <c r="AK1" s="178"/>
      <c r="AL1" s="178"/>
    </row>
    <row r="2" spans="1:38" ht="20.100000000000001" customHeight="1" x14ac:dyDescent="0.4">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row>
    <row r="3" spans="1:38" ht="20.100000000000001" customHeight="1" x14ac:dyDescent="0.4">
      <c r="A3" s="178"/>
      <c r="B3" s="178"/>
      <c r="C3" s="178"/>
      <c r="D3" s="760"/>
      <c r="E3" s="760"/>
      <c r="F3" s="760"/>
      <c r="G3" s="760"/>
      <c r="H3" s="760"/>
      <c r="I3" s="760"/>
      <c r="J3" s="760"/>
      <c r="K3" s="760"/>
      <c r="L3" s="760"/>
      <c r="M3" s="760"/>
      <c r="N3" s="760"/>
      <c r="O3" s="760"/>
      <c r="P3" s="760"/>
      <c r="Q3" s="760"/>
      <c r="R3" s="760"/>
      <c r="S3" s="760"/>
      <c r="T3" s="760"/>
      <c r="U3" s="760"/>
      <c r="V3" s="760"/>
      <c r="W3" s="760"/>
      <c r="X3" s="760"/>
      <c r="Y3" s="760"/>
      <c r="Z3" s="760"/>
      <c r="AA3" s="760"/>
      <c r="AB3" s="760"/>
      <c r="AC3" s="760"/>
      <c r="AD3" s="760"/>
      <c r="AE3" s="178"/>
      <c r="AF3" s="178"/>
      <c r="AG3" s="178"/>
      <c r="AH3" s="178"/>
      <c r="AI3" s="178"/>
      <c r="AJ3" s="178"/>
      <c r="AK3" s="178"/>
      <c r="AL3" s="178"/>
    </row>
    <row r="4" spans="1:38" ht="17.25" x14ac:dyDescent="0.4">
      <c r="A4" s="178"/>
      <c r="B4" s="178"/>
      <c r="C4" s="761" t="s">
        <v>346</v>
      </c>
      <c r="D4" s="762"/>
      <c r="E4" s="762"/>
      <c r="F4" s="762"/>
      <c r="G4" s="762"/>
      <c r="H4" s="762"/>
      <c r="I4" s="762"/>
      <c r="J4" s="762"/>
      <c r="K4" s="762"/>
      <c r="L4" s="762"/>
      <c r="M4" s="762"/>
      <c r="N4" s="762"/>
      <c r="O4" s="762"/>
      <c r="P4" s="762"/>
      <c r="Q4" s="762"/>
      <c r="R4" s="762"/>
      <c r="S4" s="762"/>
      <c r="T4" s="762"/>
      <c r="U4" s="762"/>
      <c r="V4" s="762"/>
      <c r="W4" s="762"/>
      <c r="X4" s="762"/>
      <c r="Y4" s="762"/>
      <c r="Z4" s="762"/>
      <c r="AA4" s="762"/>
      <c r="AB4" s="762"/>
      <c r="AC4" s="762"/>
      <c r="AD4" s="762"/>
      <c r="AE4" s="762"/>
      <c r="AF4" s="762"/>
      <c r="AG4" s="178"/>
      <c r="AH4" s="178"/>
      <c r="AI4" s="178"/>
      <c r="AJ4" s="178"/>
      <c r="AK4" s="178"/>
      <c r="AL4" s="178"/>
    </row>
    <row r="5" spans="1:38" ht="17.25" x14ac:dyDescent="0.4">
      <c r="A5" s="178"/>
      <c r="B5" s="178"/>
      <c r="C5" s="182"/>
      <c r="D5" s="178"/>
      <c r="E5" s="178"/>
      <c r="F5" s="178"/>
      <c r="G5" s="178"/>
      <c r="H5" s="178"/>
      <c r="I5" s="178"/>
      <c r="J5" s="178"/>
      <c r="K5" s="178"/>
      <c r="L5" s="178"/>
      <c r="M5" s="178"/>
      <c r="N5" s="178"/>
      <c r="O5" s="178"/>
      <c r="P5" s="178"/>
      <c r="Q5" s="178"/>
      <c r="R5" s="178"/>
      <c r="S5" s="178"/>
      <c r="T5" s="178"/>
      <c r="U5" s="763"/>
      <c r="V5" s="763"/>
      <c r="W5" s="763"/>
      <c r="X5" s="763"/>
      <c r="Y5" s="763"/>
      <c r="Z5" s="178"/>
      <c r="AA5" s="178"/>
      <c r="AB5" s="178"/>
      <c r="AC5" s="178"/>
      <c r="AD5" s="178"/>
      <c r="AE5" s="178"/>
      <c r="AF5" s="178"/>
      <c r="AG5" s="178"/>
      <c r="AH5" s="178"/>
      <c r="AI5" s="178"/>
      <c r="AJ5" s="178"/>
      <c r="AK5" s="178"/>
      <c r="AL5" s="178"/>
    </row>
    <row r="6" spans="1:38" ht="17.25" customHeight="1" x14ac:dyDescent="0.4">
      <c r="A6" s="178"/>
      <c r="B6" s="178"/>
      <c r="C6" s="182"/>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row>
    <row r="7" spans="1:38" ht="34.5" customHeight="1" x14ac:dyDescent="0.4">
      <c r="A7" s="178"/>
      <c r="B7" s="178"/>
      <c r="C7" s="182"/>
      <c r="D7" s="178"/>
      <c r="E7" s="178"/>
      <c r="F7" s="178"/>
      <c r="G7" s="178"/>
      <c r="H7" s="178"/>
      <c r="I7" s="178"/>
      <c r="J7" s="178"/>
      <c r="K7" s="178"/>
      <c r="L7" s="178"/>
      <c r="M7" s="178"/>
      <c r="N7" s="764" t="s">
        <v>347</v>
      </c>
      <c r="O7" s="765"/>
      <c r="P7" s="765"/>
      <c r="Q7" s="765"/>
      <c r="R7" s="765"/>
      <c r="S7" s="766" t="str">
        <f>IF(データシート!C8="リース",データシート!D17,"")</f>
        <v/>
      </c>
      <c r="T7" s="767"/>
      <c r="U7" s="767"/>
      <c r="V7" s="767"/>
      <c r="W7" s="767"/>
      <c r="X7" s="767"/>
      <c r="Y7" s="767"/>
      <c r="Z7" s="767"/>
      <c r="AA7" s="767"/>
      <c r="AB7" s="767"/>
      <c r="AC7" s="767"/>
      <c r="AD7" s="767"/>
      <c r="AE7" s="178"/>
      <c r="AF7" s="178"/>
      <c r="AG7" s="178"/>
      <c r="AH7" s="178"/>
      <c r="AI7" s="178"/>
      <c r="AJ7" s="178"/>
      <c r="AK7" s="178"/>
      <c r="AL7" s="178"/>
    </row>
    <row r="8" spans="1:38" ht="17.25" x14ac:dyDescent="0.4">
      <c r="A8" s="178"/>
      <c r="B8" s="178"/>
      <c r="C8" s="182"/>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row>
    <row r="9" spans="1:38" s="184" customFormat="1" ht="15" customHeight="1" x14ac:dyDescent="0.4">
      <c r="A9" s="183"/>
      <c r="B9" s="756" t="s">
        <v>348</v>
      </c>
      <c r="C9" s="757"/>
      <c r="D9" s="757"/>
      <c r="E9" s="757"/>
      <c r="F9" s="183" t="s">
        <v>272</v>
      </c>
      <c r="G9" s="758" t="str">
        <f>IF(データシート!C8="リース",データシート!D52,"")</f>
        <v/>
      </c>
      <c r="H9" s="758"/>
      <c r="I9" s="758"/>
      <c r="J9" s="758"/>
      <c r="K9" s="758"/>
      <c r="L9" s="758"/>
      <c r="M9" s="758"/>
      <c r="N9" s="758"/>
      <c r="O9" s="758"/>
      <c r="P9" s="758"/>
      <c r="Q9" s="183"/>
      <c r="R9" s="183"/>
      <c r="S9" s="183"/>
      <c r="T9" s="183"/>
      <c r="U9" s="183"/>
      <c r="V9" s="183"/>
      <c r="W9" s="183"/>
      <c r="X9" s="183"/>
      <c r="Y9" s="183"/>
      <c r="Z9" s="183"/>
      <c r="AA9" s="183"/>
      <c r="AB9" s="183"/>
      <c r="AC9" s="183"/>
      <c r="AD9" s="183"/>
      <c r="AE9" s="183"/>
      <c r="AF9" s="183"/>
      <c r="AG9" s="183"/>
      <c r="AH9" s="183"/>
      <c r="AI9" s="183"/>
      <c r="AJ9" s="183"/>
      <c r="AK9" s="183"/>
      <c r="AL9" s="183"/>
    </row>
    <row r="10" spans="1:38" s="184" customFormat="1" ht="15" customHeight="1" x14ac:dyDescent="0.4">
      <c r="A10" s="183"/>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row>
    <row r="11" spans="1:38" s="184" customFormat="1" ht="15" customHeight="1" x14ac:dyDescent="0.4">
      <c r="A11" s="183"/>
      <c r="B11" s="756" t="s">
        <v>349</v>
      </c>
      <c r="C11" s="757"/>
      <c r="D11" s="757"/>
      <c r="E11" s="757"/>
      <c r="F11" s="183" t="s">
        <v>272</v>
      </c>
      <c r="G11" s="758" t="str">
        <f>IF(データシート!C8="リース",データシート!P54,"")</f>
        <v/>
      </c>
      <c r="H11" s="758"/>
      <c r="I11" s="758"/>
      <c r="J11" s="758"/>
      <c r="K11" s="758"/>
      <c r="L11" s="758"/>
      <c r="M11" s="758"/>
      <c r="N11" s="758"/>
      <c r="O11" s="758"/>
      <c r="P11" s="758"/>
      <c r="Q11" s="758"/>
      <c r="R11" s="758"/>
      <c r="S11" s="183"/>
      <c r="T11" s="183"/>
      <c r="U11" s="183"/>
      <c r="V11" s="183"/>
      <c r="W11" s="183"/>
      <c r="X11" s="183"/>
      <c r="Y11" s="183"/>
      <c r="Z11" s="183"/>
      <c r="AA11" s="183"/>
      <c r="AB11" s="183"/>
      <c r="AC11" s="183"/>
      <c r="AD11" s="183"/>
      <c r="AE11" s="183"/>
      <c r="AF11" s="183"/>
      <c r="AG11" s="183"/>
      <c r="AH11" s="183"/>
      <c r="AI11" s="183"/>
      <c r="AJ11" s="183"/>
      <c r="AK11" s="183"/>
      <c r="AL11" s="183"/>
    </row>
    <row r="12" spans="1:38" s="184" customFormat="1" ht="15" customHeight="1" x14ac:dyDescent="0.4">
      <c r="A12" s="183"/>
      <c r="B12" s="183"/>
      <c r="C12" s="185"/>
      <c r="D12" s="185"/>
      <c r="E12" s="185"/>
      <c r="F12" s="183"/>
      <c r="G12" s="183"/>
      <c r="H12" s="768"/>
      <c r="I12" s="768"/>
      <c r="J12" s="768"/>
      <c r="K12" s="768"/>
      <c r="L12" s="768"/>
      <c r="M12" s="768"/>
      <c r="N12" s="183"/>
      <c r="O12" s="183"/>
      <c r="P12" s="183"/>
      <c r="Q12" s="183"/>
      <c r="R12" s="183"/>
      <c r="S12" s="183"/>
      <c r="T12" s="183"/>
      <c r="U12" s="183"/>
      <c r="V12" s="186"/>
      <c r="W12" s="186"/>
      <c r="X12" s="186"/>
      <c r="Y12" s="186"/>
      <c r="Z12" s="186"/>
      <c r="AA12" s="187"/>
      <c r="AB12" s="186"/>
      <c r="AC12" s="186"/>
      <c r="AD12" s="186"/>
      <c r="AE12" s="186"/>
      <c r="AF12" s="186"/>
      <c r="AG12" s="183"/>
      <c r="AH12" s="183"/>
      <c r="AI12" s="183"/>
      <c r="AJ12" s="183"/>
      <c r="AK12" s="183"/>
      <c r="AL12" s="183"/>
    </row>
    <row r="13" spans="1:38" s="184" customFormat="1" ht="15" customHeight="1" x14ac:dyDescent="0.4">
      <c r="A13" s="183"/>
      <c r="B13" s="756" t="s">
        <v>350</v>
      </c>
      <c r="C13" s="757"/>
      <c r="D13" s="757"/>
      <c r="E13" s="757"/>
      <c r="F13" s="183" t="s">
        <v>272</v>
      </c>
      <c r="G13" s="758" t="str">
        <f>IF(データシート!C8="リース",データシート!P49,"")</f>
        <v/>
      </c>
      <c r="H13" s="758"/>
      <c r="I13" s="758"/>
      <c r="J13" s="758"/>
      <c r="K13" s="758"/>
      <c r="L13" s="758"/>
      <c r="M13" s="758"/>
      <c r="N13" s="758"/>
      <c r="O13" s="758"/>
      <c r="P13" s="758"/>
      <c r="Q13" s="758"/>
      <c r="R13" s="758"/>
      <c r="S13" s="183"/>
      <c r="T13" s="183"/>
      <c r="U13" s="183"/>
      <c r="V13" s="183"/>
      <c r="W13" s="183"/>
      <c r="X13" s="183"/>
      <c r="Y13" s="183"/>
      <c r="Z13" s="183"/>
      <c r="AA13" s="183"/>
      <c r="AB13" s="183"/>
      <c r="AC13" s="183"/>
      <c r="AD13" s="183"/>
      <c r="AE13" s="183"/>
      <c r="AF13" s="183"/>
      <c r="AG13" s="183"/>
      <c r="AH13" s="183"/>
      <c r="AI13" s="183"/>
      <c r="AJ13" s="183"/>
      <c r="AK13" s="183"/>
      <c r="AL13" s="183"/>
    </row>
    <row r="14" spans="1:38" s="184" customFormat="1" ht="15" customHeight="1" x14ac:dyDescent="0.4">
      <c r="A14" s="183"/>
      <c r="B14" s="183"/>
      <c r="C14" s="185"/>
      <c r="D14" s="185"/>
      <c r="E14" s="185"/>
      <c r="F14" s="183"/>
      <c r="G14" s="183"/>
      <c r="H14" s="188"/>
      <c r="I14" s="188"/>
      <c r="J14" s="188"/>
      <c r="K14" s="188"/>
      <c r="L14" s="188"/>
      <c r="M14" s="188"/>
      <c r="N14" s="183"/>
      <c r="O14" s="183"/>
      <c r="P14" s="183"/>
      <c r="Q14" s="183"/>
      <c r="R14" s="183"/>
      <c r="S14" s="183"/>
      <c r="T14" s="183"/>
      <c r="U14" s="183"/>
      <c r="V14" s="186"/>
      <c r="W14" s="186"/>
      <c r="X14" s="186"/>
      <c r="Y14" s="186"/>
      <c r="Z14" s="186"/>
      <c r="AA14" s="187"/>
      <c r="AB14" s="186"/>
      <c r="AC14" s="186"/>
      <c r="AD14" s="186"/>
      <c r="AE14" s="186"/>
      <c r="AF14" s="186"/>
      <c r="AG14" s="183"/>
      <c r="AH14" s="183"/>
      <c r="AI14" s="183"/>
      <c r="AJ14" s="183"/>
      <c r="AK14" s="183"/>
      <c r="AL14" s="183"/>
    </row>
    <row r="15" spans="1:38" s="184" customFormat="1" ht="15" customHeight="1" x14ac:dyDescent="0.4">
      <c r="A15" s="183"/>
      <c r="B15" s="756" t="s">
        <v>351</v>
      </c>
      <c r="C15" s="756"/>
      <c r="D15" s="756"/>
      <c r="E15" s="756"/>
      <c r="F15" s="183" t="s">
        <v>272</v>
      </c>
      <c r="G15" s="704" t="str">
        <f>IF(データシート!C8="リース",データシート!D45,"")</f>
        <v/>
      </c>
      <c r="H15" s="704"/>
      <c r="I15" s="704"/>
      <c r="J15" s="704"/>
      <c r="K15" s="704"/>
      <c r="L15" s="704"/>
      <c r="M15" s="704"/>
      <c r="N15" s="704"/>
      <c r="O15" s="704"/>
      <c r="P15" s="704"/>
      <c r="Q15" s="704"/>
      <c r="R15" s="704"/>
      <c r="S15" s="704"/>
      <c r="T15" s="704"/>
      <c r="U15" s="704"/>
      <c r="V15" s="704"/>
      <c r="W15" s="704"/>
      <c r="X15" s="704"/>
      <c r="Y15" s="704"/>
      <c r="Z15" s="704"/>
      <c r="AA15" s="704"/>
      <c r="AB15" s="704"/>
      <c r="AC15" s="704"/>
      <c r="AD15" s="704"/>
      <c r="AE15" s="191"/>
      <c r="AF15" s="191"/>
      <c r="AG15" s="183"/>
      <c r="AH15" s="183"/>
      <c r="AI15" s="183"/>
      <c r="AJ15" s="183"/>
      <c r="AK15" s="183"/>
      <c r="AL15" s="183"/>
    </row>
    <row r="16" spans="1:38" s="184" customFormat="1" ht="15" customHeight="1" x14ac:dyDescent="0.4">
      <c r="A16" s="183"/>
      <c r="B16" s="183"/>
      <c r="C16" s="183"/>
      <c r="D16" s="183"/>
      <c r="E16" s="183"/>
      <c r="F16" s="183"/>
      <c r="G16" s="183"/>
      <c r="H16" s="183"/>
      <c r="I16" s="183"/>
      <c r="J16" s="183"/>
      <c r="K16" s="183"/>
      <c r="L16" s="183"/>
      <c r="M16" s="183"/>
      <c r="N16" s="183"/>
      <c r="O16" s="183"/>
      <c r="P16" s="183"/>
      <c r="Q16" s="183"/>
      <c r="R16" s="183"/>
      <c r="S16" s="183"/>
      <c r="T16" s="183"/>
      <c r="U16" s="183"/>
      <c r="V16" s="186"/>
      <c r="W16" s="186"/>
      <c r="X16" s="186"/>
      <c r="Y16" s="186"/>
      <c r="Z16" s="189"/>
      <c r="AA16" s="189"/>
      <c r="AB16" s="189"/>
      <c r="AC16" s="190"/>
      <c r="AD16" s="191"/>
      <c r="AE16" s="191"/>
      <c r="AF16" s="191"/>
      <c r="AG16" s="183"/>
      <c r="AH16" s="183"/>
      <c r="AI16" s="183"/>
      <c r="AJ16" s="183"/>
      <c r="AK16" s="183"/>
      <c r="AL16" s="183"/>
    </row>
    <row r="17" spans="1:38" s="184" customFormat="1" ht="15" customHeight="1" x14ac:dyDescent="0.4">
      <c r="A17" s="183"/>
      <c r="B17" s="756" t="s">
        <v>352</v>
      </c>
      <c r="C17" s="756"/>
      <c r="D17" s="756"/>
      <c r="E17" s="756"/>
      <c r="F17" s="183" t="s">
        <v>272</v>
      </c>
      <c r="G17" s="751"/>
      <c r="H17" s="751"/>
      <c r="I17" s="751"/>
      <c r="J17" s="751"/>
      <c r="K17" s="752" t="s">
        <v>353</v>
      </c>
      <c r="L17" s="752"/>
      <c r="M17" s="183"/>
      <c r="N17" s="183"/>
      <c r="O17" s="183"/>
      <c r="P17" s="183"/>
      <c r="Q17" s="183"/>
      <c r="R17" s="183"/>
      <c r="S17" s="183"/>
      <c r="T17" s="183"/>
      <c r="U17" s="183"/>
      <c r="V17" s="186"/>
      <c r="W17" s="186"/>
      <c r="X17" s="186"/>
      <c r="Y17" s="186"/>
      <c r="Z17" s="189"/>
      <c r="AA17" s="189"/>
      <c r="AB17" s="189"/>
      <c r="AC17" s="190"/>
      <c r="AD17" s="191"/>
      <c r="AE17" s="191"/>
      <c r="AF17" s="191"/>
      <c r="AG17" s="183"/>
      <c r="AH17" s="183"/>
      <c r="AI17" s="183"/>
      <c r="AJ17" s="183"/>
      <c r="AK17" s="183"/>
      <c r="AL17" s="183"/>
    </row>
    <row r="18" spans="1:38" ht="53.25" customHeight="1" x14ac:dyDescent="0.4">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row>
    <row r="19" spans="1:38" ht="18.75" customHeight="1" thickBot="1" x14ac:dyDescent="0.45">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92" t="s">
        <v>354</v>
      </c>
      <c r="AG19" s="178"/>
      <c r="AH19" s="178"/>
      <c r="AI19" s="178"/>
      <c r="AJ19" s="178"/>
      <c r="AK19" s="178"/>
      <c r="AL19" s="178"/>
    </row>
    <row r="20" spans="1:38" ht="30" customHeight="1" thickBot="1" x14ac:dyDescent="0.45">
      <c r="A20" s="178"/>
      <c r="B20" s="178"/>
      <c r="C20" s="705" t="s">
        <v>355</v>
      </c>
      <c r="D20" s="706"/>
      <c r="E20" s="706"/>
      <c r="F20" s="706"/>
      <c r="G20" s="706"/>
      <c r="H20" s="707"/>
      <c r="I20" s="753" t="s">
        <v>356</v>
      </c>
      <c r="J20" s="706"/>
      <c r="K20" s="706"/>
      <c r="L20" s="706"/>
      <c r="M20" s="706"/>
      <c r="N20" s="706"/>
      <c r="O20" s="706"/>
      <c r="P20" s="707"/>
      <c r="Q20" s="753" t="s">
        <v>357</v>
      </c>
      <c r="R20" s="706"/>
      <c r="S20" s="706"/>
      <c r="T20" s="706"/>
      <c r="U20" s="706"/>
      <c r="V20" s="706"/>
      <c r="W20" s="706"/>
      <c r="X20" s="707"/>
      <c r="Y20" s="706" t="s">
        <v>358</v>
      </c>
      <c r="Z20" s="706"/>
      <c r="AA20" s="706"/>
      <c r="AB20" s="706"/>
      <c r="AC20" s="706"/>
      <c r="AD20" s="706"/>
      <c r="AE20" s="706"/>
      <c r="AF20" s="747"/>
      <c r="AG20" s="178"/>
      <c r="AH20" s="178"/>
      <c r="AI20" s="178"/>
      <c r="AJ20" s="178"/>
      <c r="AK20" s="178"/>
      <c r="AL20" s="178"/>
    </row>
    <row r="21" spans="1:38" ht="29.25" customHeight="1" x14ac:dyDescent="0.4">
      <c r="A21" s="178"/>
      <c r="B21" s="178"/>
      <c r="C21" s="722" t="s">
        <v>359</v>
      </c>
      <c r="D21" s="723"/>
      <c r="E21" s="723"/>
      <c r="F21" s="723"/>
      <c r="G21" s="723"/>
      <c r="H21" s="724"/>
      <c r="I21" s="193"/>
      <c r="J21" s="748" t="str">
        <f>IF(データシート!C8="リース",データシート!D64,"")</f>
        <v/>
      </c>
      <c r="K21" s="748"/>
      <c r="L21" s="748"/>
      <c r="M21" s="748"/>
      <c r="N21" s="748"/>
      <c r="O21" s="748"/>
      <c r="P21" s="194"/>
      <c r="Q21" s="195"/>
      <c r="R21" s="748" t="str">
        <f>J21</f>
        <v/>
      </c>
      <c r="S21" s="748"/>
      <c r="T21" s="748"/>
      <c r="U21" s="748"/>
      <c r="V21" s="748"/>
      <c r="W21" s="748"/>
      <c r="X21" s="196"/>
      <c r="Y21" s="749"/>
      <c r="Z21" s="726"/>
      <c r="AA21" s="726"/>
      <c r="AB21" s="726"/>
      <c r="AC21" s="726"/>
      <c r="AD21" s="726"/>
      <c r="AE21" s="726"/>
      <c r="AF21" s="750"/>
      <c r="AG21" s="178"/>
      <c r="AH21" s="178"/>
      <c r="AI21" s="178"/>
      <c r="AJ21" s="178"/>
      <c r="AK21" s="178"/>
      <c r="AL21" s="178"/>
    </row>
    <row r="22" spans="1:38" ht="29.25" customHeight="1" x14ac:dyDescent="0.4">
      <c r="A22" s="178"/>
      <c r="B22" s="178"/>
      <c r="C22" s="711" t="s">
        <v>360</v>
      </c>
      <c r="D22" s="712"/>
      <c r="E22" s="712"/>
      <c r="F22" s="712"/>
      <c r="G22" s="712"/>
      <c r="H22" s="713"/>
      <c r="I22" s="197"/>
      <c r="J22" s="714">
        <v>0</v>
      </c>
      <c r="K22" s="714"/>
      <c r="L22" s="714"/>
      <c r="M22" s="714"/>
      <c r="N22" s="714"/>
      <c r="O22" s="714"/>
      <c r="P22" s="198"/>
      <c r="Q22" s="197" t="s">
        <v>361</v>
      </c>
      <c r="R22" s="736"/>
      <c r="S22" s="736"/>
      <c r="T22" s="736"/>
      <c r="U22" s="736"/>
      <c r="V22" s="736"/>
      <c r="W22" s="736"/>
      <c r="X22" s="198"/>
      <c r="Y22" s="737"/>
      <c r="Z22" s="738"/>
      <c r="AA22" s="738"/>
      <c r="AB22" s="738"/>
      <c r="AC22" s="738"/>
      <c r="AD22" s="738"/>
      <c r="AE22" s="738"/>
      <c r="AF22" s="739"/>
      <c r="AG22" s="178"/>
      <c r="AH22" s="178"/>
      <c r="AI22" s="178"/>
      <c r="AJ22" s="178"/>
      <c r="AK22" s="178"/>
      <c r="AL22" s="178"/>
    </row>
    <row r="23" spans="1:38" ht="29.25" customHeight="1" thickBot="1" x14ac:dyDescent="0.45">
      <c r="A23" s="178"/>
      <c r="B23" s="178"/>
      <c r="C23" s="740" t="s">
        <v>362</v>
      </c>
      <c r="D23" s="741"/>
      <c r="E23" s="741"/>
      <c r="F23" s="741"/>
      <c r="G23" s="741"/>
      <c r="H23" s="742"/>
      <c r="I23" s="199"/>
      <c r="J23" s="743" t="str">
        <f>IFERROR(J21-J22,"")</f>
        <v/>
      </c>
      <c r="K23" s="743"/>
      <c r="L23" s="743"/>
      <c r="M23" s="743"/>
      <c r="N23" s="743"/>
      <c r="O23" s="743"/>
      <c r="P23" s="200"/>
      <c r="Q23" s="199"/>
      <c r="R23" s="743" t="str">
        <f>IFERROR(R21-R22,"")</f>
        <v/>
      </c>
      <c r="S23" s="743"/>
      <c r="T23" s="743"/>
      <c r="U23" s="743"/>
      <c r="V23" s="743"/>
      <c r="W23" s="743"/>
      <c r="X23" s="200"/>
      <c r="Y23" s="744"/>
      <c r="Z23" s="745"/>
      <c r="AA23" s="745"/>
      <c r="AB23" s="745"/>
      <c r="AC23" s="745"/>
      <c r="AD23" s="745"/>
      <c r="AE23" s="745"/>
      <c r="AF23" s="746"/>
      <c r="AG23" s="178"/>
      <c r="AH23" s="178"/>
      <c r="AI23" s="178"/>
      <c r="AJ23" s="201"/>
      <c r="AK23" s="178"/>
      <c r="AL23" s="178"/>
    </row>
    <row r="24" spans="1:38" ht="29.25" customHeight="1" x14ac:dyDescent="0.4">
      <c r="A24" s="178"/>
      <c r="B24" s="178"/>
      <c r="C24" s="722" t="s">
        <v>363</v>
      </c>
      <c r="D24" s="723"/>
      <c r="E24" s="723"/>
      <c r="F24" s="723"/>
      <c r="G24" s="723"/>
      <c r="H24" s="724"/>
      <c r="I24" s="193"/>
      <c r="J24" s="725"/>
      <c r="K24" s="725"/>
      <c r="L24" s="725"/>
      <c r="M24" s="725"/>
      <c r="N24" s="725"/>
      <c r="O24" s="725"/>
      <c r="P24" s="194"/>
      <c r="Q24" s="195"/>
      <c r="R24" s="725"/>
      <c r="S24" s="725"/>
      <c r="T24" s="725"/>
      <c r="U24" s="725"/>
      <c r="V24" s="725"/>
      <c r="W24" s="725"/>
      <c r="X24" s="196"/>
      <c r="Y24" s="726"/>
      <c r="Z24" s="727"/>
      <c r="AA24" s="727"/>
      <c r="AB24" s="727"/>
      <c r="AC24" s="727"/>
      <c r="AD24" s="727"/>
      <c r="AE24" s="727"/>
      <c r="AF24" s="728"/>
      <c r="AG24" s="178"/>
      <c r="AH24" s="178"/>
      <c r="AI24" s="178"/>
      <c r="AJ24" s="201"/>
      <c r="AK24" s="178"/>
      <c r="AL24" s="178"/>
    </row>
    <row r="25" spans="1:38" ht="29.25" customHeight="1" x14ac:dyDescent="0.4">
      <c r="A25" s="178"/>
      <c r="B25" s="178"/>
      <c r="C25" s="729" t="s">
        <v>364</v>
      </c>
      <c r="D25" s="730"/>
      <c r="E25" s="730"/>
      <c r="F25" s="730"/>
      <c r="G25" s="730"/>
      <c r="H25" s="731"/>
      <c r="I25" s="202"/>
      <c r="J25" s="732"/>
      <c r="K25" s="732"/>
      <c r="L25" s="732"/>
      <c r="M25" s="732"/>
      <c r="N25" s="732"/>
      <c r="O25" s="732"/>
      <c r="P25" s="203"/>
      <c r="Q25" s="204"/>
      <c r="R25" s="732"/>
      <c r="S25" s="732"/>
      <c r="T25" s="732"/>
      <c r="U25" s="732"/>
      <c r="V25" s="732"/>
      <c r="W25" s="732"/>
      <c r="X25" s="205"/>
      <c r="Y25" s="733"/>
      <c r="Z25" s="734"/>
      <c r="AA25" s="734"/>
      <c r="AB25" s="734"/>
      <c r="AC25" s="734"/>
      <c r="AD25" s="734"/>
      <c r="AE25" s="734"/>
      <c r="AF25" s="735"/>
      <c r="AG25" s="178"/>
      <c r="AH25" s="178"/>
      <c r="AI25" s="178"/>
      <c r="AJ25" s="178"/>
      <c r="AK25" s="178"/>
      <c r="AL25" s="178"/>
    </row>
    <row r="26" spans="1:38" ht="29.25" customHeight="1" thickBot="1" x14ac:dyDescent="0.45">
      <c r="A26" s="178"/>
      <c r="B26" s="178"/>
      <c r="C26" s="711" t="s">
        <v>365</v>
      </c>
      <c r="D26" s="712"/>
      <c r="E26" s="712"/>
      <c r="F26" s="712"/>
      <c r="G26" s="712"/>
      <c r="H26" s="713"/>
      <c r="I26" s="197"/>
      <c r="J26" s="714">
        <f>SUM(J24:O25)</f>
        <v>0</v>
      </c>
      <c r="K26" s="714"/>
      <c r="L26" s="714"/>
      <c r="M26" s="714"/>
      <c r="N26" s="714"/>
      <c r="O26" s="714"/>
      <c r="P26" s="198"/>
      <c r="Q26" s="197"/>
      <c r="R26" s="714">
        <f>SUM(R24:W25)</f>
        <v>0</v>
      </c>
      <c r="S26" s="714"/>
      <c r="T26" s="714"/>
      <c r="U26" s="714"/>
      <c r="V26" s="714"/>
      <c r="W26" s="714"/>
      <c r="X26" s="198"/>
      <c r="Y26" s="715"/>
      <c r="Z26" s="716"/>
      <c r="AA26" s="716"/>
      <c r="AB26" s="716"/>
      <c r="AC26" s="716"/>
      <c r="AD26" s="716"/>
      <c r="AE26" s="716"/>
      <c r="AF26" s="717"/>
      <c r="AG26" s="178"/>
      <c r="AH26" s="178"/>
      <c r="AI26" s="178"/>
      <c r="AJ26" s="178"/>
      <c r="AK26" s="178"/>
      <c r="AL26" s="178"/>
    </row>
    <row r="27" spans="1:38" ht="29.25" customHeight="1" thickBot="1" x14ac:dyDescent="0.45">
      <c r="A27" s="178"/>
      <c r="B27" s="178"/>
      <c r="C27" s="705" t="s">
        <v>366</v>
      </c>
      <c r="D27" s="706"/>
      <c r="E27" s="706"/>
      <c r="F27" s="706"/>
      <c r="G27" s="706"/>
      <c r="H27" s="707"/>
      <c r="I27" s="206" t="s">
        <v>361</v>
      </c>
      <c r="J27" s="718"/>
      <c r="K27" s="718"/>
      <c r="L27" s="718"/>
      <c r="M27" s="718"/>
      <c r="N27" s="718"/>
      <c r="O27" s="718"/>
      <c r="P27" s="207"/>
      <c r="Q27" s="206" t="s">
        <v>361</v>
      </c>
      <c r="R27" s="718"/>
      <c r="S27" s="718"/>
      <c r="T27" s="718"/>
      <c r="U27" s="718"/>
      <c r="V27" s="718"/>
      <c r="W27" s="718"/>
      <c r="X27" s="207"/>
      <c r="Y27" s="719"/>
      <c r="Z27" s="720"/>
      <c r="AA27" s="720"/>
      <c r="AB27" s="720"/>
      <c r="AC27" s="720"/>
      <c r="AD27" s="720"/>
      <c r="AE27" s="720"/>
      <c r="AF27" s="721"/>
      <c r="AG27" s="178"/>
      <c r="AH27" s="178"/>
      <c r="AI27" s="178"/>
      <c r="AJ27" s="178"/>
      <c r="AK27" s="178"/>
      <c r="AL27" s="178"/>
    </row>
    <row r="28" spans="1:38" ht="29.25" customHeight="1" thickBot="1" x14ac:dyDescent="0.45">
      <c r="A28" s="178"/>
      <c r="B28" s="178"/>
      <c r="C28" s="705" t="s">
        <v>367</v>
      </c>
      <c r="D28" s="706"/>
      <c r="E28" s="706"/>
      <c r="F28" s="706"/>
      <c r="G28" s="706"/>
      <c r="H28" s="707"/>
      <c r="I28" s="206"/>
      <c r="J28" s="708" t="str">
        <f>IFERROR((J23+J26-J27),"")</f>
        <v/>
      </c>
      <c r="K28" s="708"/>
      <c r="L28" s="708"/>
      <c r="M28" s="708"/>
      <c r="N28" s="708"/>
      <c r="O28" s="708"/>
      <c r="P28" s="207"/>
      <c r="Q28" s="206"/>
      <c r="R28" s="708" t="str">
        <f>IFERROR((R23+R26-R27),"")</f>
        <v/>
      </c>
      <c r="S28" s="708"/>
      <c r="T28" s="708"/>
      <c r="U28" s="708"/>
      <c r="V28" s="708"/>
      <c r="W28" s="708"/>
      <c r="X28" s="207"/>
      <c r="Y28" s="248" t="s">
        <v>386</v>
      </c>
      <c r="Z28" s="754" t="str">
        <f>IFERROR(J28-R28,"")</f>
        <v/>
      </c>
      <c r="AA28" s="754"/>
      <c r="AB28" s="754"/>
      <c r="AC28" s="754"/>
      <c r="AD28" s="754"/>
      <c r="AE28" s="754"/>
      <c r="AF28" s="755"/>
      <c r="AG28" s="178"/>
      <c r="AH28" s="178"/>
      <c r="AI28" s="178"/>
      <c r="AJ28" s="178"/>
      <c r="AK28" s="178"/>
      <c r="AL28" s="178"/>
    </row>
    <row r="29" spans="1:38" ht="29.25" customHeight="1" x14ac:dyDescent="0.4">
      <c r="A29" s="178"/>
      <c r="B29" s="178"/>
      <c r="C29" s="795" t="s">
        <v>374</v>
      </c>
      <c r="D29" s="796"/>
      <c r="E29" s="796"/>
      <c r="F29" s="796"/>
      <c r="G29" s="796"/>
      <c r="H29" s="797"/>
      <c r="I29" s="232"/>
      <c r="J29" s="787"/>
      <c r="K29" s="787"/>
      <c r="L29" s="787"/>
      <c r="M29" s="787"/>
      <c r="N29" s="787"/>
      <c r="O29" s="787"/>
      <c r="P29" s="233"/>
      <c r="Q29" s="234"/>
      <c r="R29" s="787"/>
      <c r="S29" s="787"/>
      <c r="T29" s="787"/>
      <c r="U29" s="787"/>
      <c r="V29" s="787"/>
      <c r="W29" s="787"/>
      <c r="X29" s="235"/>
      <c r="Y29" s="236"/>
      <c r="Z29" s="224" t="s">
        <v>375</v>
      </c>
      <c r="AA29" s="224"/>
      <c r="AB29" s="224"/>
      <c r="AC29" s="224"/>
      <c r="AD29" s="224"/>
      <c r="AE29" s="224"/>
      <c r="AF29" s="225"/>
      <c r="AG29" s="178"/>
      <c r="AH29" s="178"/>
      <c r="AI29" s="178"/>
      <c r="AJ29" s="178"/>
      <c r="AK29" s="178"/>
      <c r="AL29" s="178"/>
    </row>
    <row r="30" spans="1:38" ht="29.25" customHeight="1" thickBot="1" x14ac:dyDescent="0.45">
      <c r="A30" s="178"/>
      <c r="B30" s="178"/>
      <c r="C30" s="778" t="s">
        <v>368</v>
      </c>
      <c r="D30" s="779"/>
      <c r="E30" s="779"/>
      <c r="F30" s="779"/>
      <c r="G30" s="779"/>
      <c r="H30" s="780"/>
      <c r="I30" s="226"/>
      <c r="J30" s="788"/>
      <c r="K30" s="788"/>
      <c r="L30" s="788"/>
      <c r="M30" s="788"/>
      <c r="N30" s="788"/>
      <c r="O30" s="788"/>
      <c r="P30" s="227"/>
      <c r="Q30" s="237"/>
      <c r="R30" s="788"/>
      <c r="S30" s="788"/>
      <c r="T30" s="788"/>
      <c r="U30" s="788"/>
      <c r="V30" s="788"/>
      <c r="W30" s="788"/>
      <c r="X30" s="238"/>
      <c r="Y30" s="789"/>
      <c r="Z30" s="790"/>
      <c r="AA30" s="790"/>
      <c r="AB30" s="790"/>
      <c r="AC30" s="790"/>
      <c r="AD30" s="790"/>
      <c r="AE30" s="790"/>
      <c r="AF30" s="791"/>
      <c r="AG30" s="178"/>
      <c r="AH30" s="178"/>
      <c r="AI30" s="178"/>
      <c r="AJ30" s="178"/>
      <c r="AK30" s="178"/>
      <c r="AL30" s="178"/>
    </row>
    <row r="31" spans="1:38" ht="9" customHeight="1" x14ac:dyDescent="0.4">
      <c r="A31" s="178"/>
      <c r="B31" s="178"/>
      <c r="C31" s="213"/>
      <c r="D31" s="213"/>
      <c r="E31" s="213"/>
      <c r="F31" s="213"/>
      <c r="G31" s="213"/>
      <c r="H31" s="213"/>
      <c r="I31" s="214"/>
      <c r="J31" s="230"/>
      <c r="K31" s="230"/>
      <c r="L31" s="230"/>
      <c r="M31" s="230"/>
      <c r="N31" s="230"/>
      <c r="O31" s="230"/>
      <c r="P31" s="215"/>
      <c r="Q31" s="214"/>
      <c r="R31" s="214"/>
      <c r="S31" s="214"/>
      <c r="T31" s="214"/>
      <c r="U31" s="230"/>
      <c r="V31" s="230"/>
      <c r="W31" s="230"/>
      <c r="X31" s="230"/>
      <c r="Y31" s="218"/>
      <c r="Z31" s="219"/>
      <c r="AA31" s="219"/>
      <c r="AB31" s="219"/>
      <c r="AC31" s="219"/>
      <c r="AD31" s="219"/>
      <c r="AE31" s="219"/>
      <c r="AF31" s="219"/>
      <c r="AG31" s="178"/>
      <c r="AH31" s="178"/>
      <c r="AI31" s="178"/>
      <c r="AJ31" s="178"/>
      <c r="AK31" s="178"/>
      <c r="AL31" s="178"/>
    </row>
    <row r="32" spans="1:38" ht="16.5" customHeight="1" x14ac:dyDescent="0.4">
      <c r="A32" s="178"/>
      <c r="B32" s="178"/>
      <c r="C32" s="220" t="s">
        <v>369</v>
      </c>
      <c r="D32" s="213"/>
      <c r="E32" s="213"/>
      <c r="F32" s="213"/>
      <c r="G32" s="213"/>
      <c r="H32" s="213"/>
      <c r="I32" s="214"/>
      <c r="J32" s="230"/>
      <c r="K32" s="230"/>
      <c r="L32" s="230"/>
      <c r="M32" s="230"/>
      <c r="N32" s="230"/>
      <c r="O32" s="230"/>
      <c r="P32" s="215"/>
      <c r="Q32" s="214"/>
      <c r="R32" s="214"/>
      <c r="S32" s="214"/>
      <c r="T32" s="214"/>
      <c r="U32" s="230"/>
      <c r="V32" s="230"/>
      <c r="W32" s="230"/>
      <c r="X32" s="230"/>
      <c r="Y32" s="218"/>
      <c r="Z32" s="219"/>
      <c r="AA32" s="219"/>
      <c r="AB32" s="219"/>
      <c r="AC32" s="219"/>
      <c r="AD32" s="219"/>
      <c r="AE32" s="219"/>
      <c r="AF32" s="219"/>
      <c r="AG32" s="178"/>
      <c r="AH32" s="178"/>
      <c r="AI32" s="178"/>
      <c r="AJ32" s="178"/>
      <c r="AK32" s="178"/>
      <c r="AL32" s="178"/>
    </row>
    <row r="33" spans="1:38" ht="16.5" customHeight="1" x14ac:dyDescent="0.4">
      <c r="A33" s="178"/>
      <c r="B33" s="178"/>
      <c r="C33" s="220"/>
      <c r="D33" s="213"/>
      <c r="E33" s="213"/>
      <c r="F33" s="213"/>
      <c r="G33" s="213"/>
      <c r="H33" s="213"/>
      <c r="I33" s="214"/>
      <c r="J33" s="230"/>
      <c r="K33" s="230"/>
      <c r="L33" s="230"/>
      <c r="M33" s="230"/>
      <c r="N33" s="230"/>
      <c r="O33" s="230"/>
      <c r="P33" s="215"/>
      <c r="Q33" s="214"/>
      <c r="R33" s="214"/>
      <c r="S33" s="214"/>
      <c r="T33" s="214"/>
      <c r="U33" s="230"/>
      <c r="V33" s="230"/>
      <c r="W33" s="230"/>
      <c r="X33" s="230"/>
      <c r="Y33" s="218"/>
      <c r="Z33" s="219"/>
      <c r="AA33" s="219"/>
      <c r="AB33" s="219"/>
      <c r="AC33" s="219"/>
      <c r="AD33" s="219"/>
      <c r="AE33" s="219"/>
      <c r="AF33" s="219"/>
      <c r="AG33" s="178"/>
      <c r="AH33" s="178"/>
      <c r="AI33" s="178"/>
      <c r="AJ33" s="178"/>
      <c r="AK33" s="178"/>
      <c r="AL33" s="178"/>
    </row>
    <row r="34" spans="1:38" ht="24.75" customHeight="1" thickBot="1" x14ac:dyDescent="0.45"/>
    <row r="35" spans="1:38" ht="18" customHeight="1" thickBot="1" x14ac:dyDescent="0.45">
      <c r="C35" s="180" t="s">
        <v>376</v>
      </c>
      <c r="L35" s="792">
        <f>J29+J30*G17</f>
        <v>0</v>
      </c>
      <c r="M35" s="793"/>
      <c r="N35" s="793"/>
      <c r="O35" s="794"/>
      <c r="T35" s="769">
        <f>R29+R30*G17</f>
        <v>0</v>
      </c>
      <c r="U35" s="770"/>
      <c r="V35" s="770"/>
      <c r="W35" s="771"/>
      <c r="X35" s="231"/>
    </row>
    <row r="36" spans="1:38" x14ac:dyDescent="0.4">
      <c r="C36" s="221" t="s">
        <v>377</v>
      </c>
    </row>
  </sheetData>
  <sheetProtection selectLockedCells="1"/>
  <mergeCells count="63">
    <mergeCell ref="B13:E13"/>
    <mergeCell ref="G13:R13"/>
    <mergeCell ref="AA1:AF1"/>
    <mergeCell ref="D3:AD3"/>
    <mergeCell ref="C4:AF4"/>
    <mergeCell ref="U5:Y5"/>
    <mergeCell ref="N7:R7"/>
    <mergeCell ref="S7:AD7"/>
    <mergeCell ref="B9:E9"/>
    <mergeCell ref="G9:P9"/>
    <mergeCell ref="B11:E11"/>
    <mergeCell ref="G11:R11"/>
    <mergeCell ref="H12:M12"/>
    <mergeCell ref="B15:E15"/>
    <mergeCell ref="B17:E17"/>
    <mergeCell ref="G17:J17"/>
    <mergeCell ref="K17:L17"/>
    <mergeCell ref="C20:H20"/>
    <mergeCell ref="I20:P20"/>
    <mergeCell ref="G15:AD15"/>
    <mergeCell ref="Q20:X20"/>
    <mergeCell ref="Y20:AF20"/>
    <mergeCell ref="C21:H21"/>
    <mergeCell ref="J21:O21"/>
    <mergeCell ref="R21:W21"/>
    <mergeCell ref="Y21:AF21"/>
    <mergeCell ref="C22:H22"/>
    <mergeCell ref="J22:O22"/>
    <mergeCell ref="R22:W22"/>
    <mergeCell ref="Y22:AF22"/>
    <mergeCell ref="C23:H23"/>
    <mergeCell ref="J23:O23"/>
    <mergeCell ref="R23:W23"/>
    <mergeCell ref="Y23:AF23"/>
    <mergeCell ref="C24:H24"/>
    <mergeCell ref="J24:O24"/>
    <mergeCell ref="R24:W24"/>
    <mergeCell ref="Y24:AF24"/>
    <mergeCell ref="C25:H25"/>
    <mergeCell ref="J25:O25"/>
    <mergeCell ref="R25:W25"/>
    <mergeCell ref="Y25:AF25"/>
    <mergeCell ref="C26:H26"/>
    <mergeCell ref="J26:O26"/>
    <mergeCell ref="R26:W26"/>
    <mergeCell ref="Y26:AF26"/>
    <mergeCell ref="C27:H27"/>
    <mergeCell ref="J27:O27"/>
    <mergeCell ref="R27:W27"/>
    <mergeCell ref="Y27:AF27"/>
    <mergeCell ref="C28:H28"/>
    <mergeCell ref="J28:O28"/>
    <mergeCell ref="R28:W28"/>
    <mergeCell ref="Z28:AF28"/>
    <mergeCell ref="Y30:AF30"/>
    <mergeCell ref="L35:O35"/>
    <mergeCell ref="T35:W35"/>
    <mergeCell ref="C29:H29"/>
    <mergeCell ref="J29:O29"/>
    <mergeCell ref="R29:W29"/>
    <mergeCell ref="C30:H30"/>
    <mergeCell ref="J30:O30"/>
    <mergeCell ref="R30:W30"/>
  </mergeCells>
  <phoneticPr fontId="1"/>
  <pageMargins left="0.55118110236220474" right="0.35433070866141736" top="0.62992125984251968" bottom="0.62992125984251968" header="0.27559055118110237"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Z27"/>
  <sheetViews>
    <sheetView showGridLines="0" view="pageBreakPreview" zoomScale="90" zoomScaleNormal="100" zoomScaleSheetLayoutView="90" workbookViewId="0">
      <selection activeCell="B22" sqref="B22"/>
    </sheetView>
  </sheetViews>
  <sheetFormatPr defaultRowHeight="18.75" x14ac:dyDescent="0.4"/>
  <cols>
    <col min="1" max="1" width="0.75" customWidth="1"/>
    <col min="2" max="26" width="3.125" customWidth="1"/>
    <col min="27" max="27" width="0.375" customWidth="1"/>
  </cols>
  <sheetData>
    <row r="1" spans="2:26" ht="25.5" customHeight="1" x14ac:dyDescent="0.4">
      <c r="B1" s="160"/>
      <c r="C1" s="161"/>
      <c r="D1" s="161"/>
      <c r="E1" s="161"/>
      <c r="F1" s="161"/>
      <c r="G1" s="161"/>
      <c r="H1" s="161"/>
      <c r="I1" s="161"/>
      <c r="J1" s="798" t="s">
        <v>323</v>
      </c>
      <c r="K1" s="798"/>
      <c r="L1" s="798"/>
      <c r="M1" s="798"/>
      <c r="N1" s="798"/>
      <c r="O1" s="798"/>
      <c r="P1" s="798"/>
      <c r="Q1" s="798"/>
      <c r="R1" s="798"/>
      <c r="S1" s="798"/>
      <c r="T1" s="162"/>
      <c r="U1" s="161"/>
      <c r="V1" s="161"/>
      <c r="W1" s="161"/>
      <c r="X1" s="161"/>
      <c r="Y1" s="161"/>
      <c r="Z1" s="161"/>
    </row>
    <row r="2" spans="2:26" ht="14.25" customHeight="1" x14ac:dyDescent="0.4">
      <c r="B2" s="160"/>
      <c r="C2" s="161"/>
      <c r="D2" s="161"/>
      <c r="E2" s="161"/>
      <c r="F2" s="161"/>
      <c r="G2" s="161"/>
      <c r="H2" s="161"/>
      <c r="I2" s="161"/>
      <c r="J2" s="163"/>
      <c r="K2" s="163"/>
      <c r="L2" s="163"/>
      <c r="M2" s="163"/>
      <c r="N2" s="163"/>
      <c r="O2" s="163"/>
      <c r="P2" s="163"/>
      <c r="Q2" s="163"/>
      <c r="R2" s="163"/>
      <c r="S2" s="163"/>
      <c r="T2" s="162"/>
      <c r="U2" s="161"/>
      <c r="V2" s="161"/>
      <c r="W2" s="161"/>
      <c r="X2" s="161"/>
      <c r="Y2" s="161"/>
      <c r="Z2" s="161"/>
    </row>
    <row r="3" spans="2:26" ht="18.75" customHeight="1" x14ac:dyDescent="0.4">
      <c r="B3" s="160"/>
      <c r="C3" s="161"/>
      <c r="D3" s="161"/>
      <c r="E3" s="161"/>
      <c r="F3" s="161"/>
      <c r="G3" s="161"/>
      <c r="H3" s="161"/>
      <c r="I3" s="161"/>
      <c r="J3" s="161"/>
      <c r="K3" s="161"/>
      <c r="L3" s="161"/>
      <c r="M3" s="161"/>
      <c r="N3" s="161"/>
      <c r="O3" s="161"/>
      <c r="P3" s="161"/>
      <c r="Q3" s="161"/>
      <c r="R3" s="161"/>
      <c r="S3" s="164"/>
      <c r="T3" s="165" t="s">
        <v>324</v>
      </c>
      <c r="U3" s="166"/>
      <c r="V3" s="164" t="s">
        <v>325</v>
      </c>
      <c r="W3" s="167"/>
      <c r="X3" s="164" t="s">
        <v>326</v>
      </c>
      <c r="Y3" s="164"/>
      <c r="Z3" s="164" t="s">
        <v>327</v>
      </c>
    </row>
    <row r="4" spans="2:26" x14ac:dyDescent="0.4">
      <c r="B4" s="168"/>
      <c r="C4" s="160"/>
      <c r="D4" s="160"/>
      <c r="E4" s="160"/>
      <c r="F4" s="160"/>
      <c r="G4" s="160"/>
      <c r="H4" s="160"/>
      <c r="I4" s="160"/>
      <c r="J4" s="160"/>
      <c r="K4" s="160"/>
      <c r="L4" s="160"/>
      <c r="M4" s="160"/>
      <c r="N4" s="160"/>
      <c r="O4" s="160"/>
      <c r="P4" s="160"/>
      <c r="Q4" s="160"/>
      <c r="R4" s="160"/>
      <c r="S4" s="160"/>
      <c r="T4" s="160"/>
      <c r="U4" s="160"/>
      <c r="V4" s="160"/>
      <c r="W4" s="160"/>
      <c r="X4" s="160"/>
      <c r="Y4" s="160"/>
      <c r="Z4" s="160"/>
    </row>
    <row r="5" spans="2:26" ht="18.75" customHeight="1" x14ac:dyDescent="0.4">
      <c r="B5" s="161" t="s">
        <v>135</v>
      </c>
      <c r="C5" s="161"/>
      <c r="D5" s="161"/>
      <c r="E5" s="161"/>
      <c r="F5" s="161"/>
      <c r="G5" s="161"/>
      <c r="H5" s="161"/>
      <c r="I5" s="161"/>
      <c r="J5" s="161"/>
      <c r="K5" s="161"/>
      <c r="L5" s="161"/>
      <c r="M5" s="161"/>
      <c r="N5" s="161"/>
      <c r="O5" s="161"/>
      <c r="P5" s="161"/>
      <c r="Q5" s="161"/>
      <c r="R5" s="161"/>
      <c r="S5" s="161"/>
      <c r="T5" s="161"/>
      <c r="U5" s="161"/>
      <c r="V5" s="161"/>
      <c r="W5" s="161"/>
      <c r="X5" s="161"/>
      <c r="Y5" s="161"/>
      <c r="Z5" s="161"/>
    </row>
    <row r="6" spans="2:26" ht="18.75" customHeight="1" x14ac:dyDescent="0.4">
      <c r="B6" s="160"/>
      <c r="C6" s="162"/>
      <c r="D6" s="162"/>
      <c r="E6" s="161" t="s">
        <v>328</v>
      </c>
      <c r="F6" s="162"/>
      <c r="G6" s="162"/>
      <c r="H6" s="162"/>
      <c r="I6" s="162"/>
      <c r="J6" s="162"/>
      <c r="K6" s="162"/>
      <c r="L6" s="162"/>
      <c r="M6" s="162"/>
      <c r="N6" s="162"/>
      <c r="O6" s="162"/>
      <c r="P6" s="162"/>
      <c r="Q6" s="162"/>
      <c r="R6" s="162"/>
      <c r="S6" s="162"/>
      <c r="T6" s="162"/>
      <c r="U6" s="162"/>
      <c r="V6" s="162"/>
      <c r="W6" s="162"/>
      <c r="X6" s="162"/>
      <c r="Y6" s="162"/>
      <c r="Z6" s="162"/>
    </row>
    <row r="7" spans="2:26" x14ac:dyDescent="0.4">
      <c r="B7" s="169"/>
      <c r="C7" s="160"/>
      <c r="D7" s="160"/>
      <c r="E7" s="160"/>
      <c r="F7" s="160"/>
      <c r="G7" s="160"/>
      <c r="H7" s="160"/>
      <c r="I7" s="160"/>
      <c r="J7" s="160"/>
      <c r="K7" s="160"/>
      <c r="L7" s="160"/>
      <c r="M7" s="160"/>
      <c r="N7" s="160"/>
      <c r="O7" s="160"/>
      <c r="P7" s="160"/>
      <c r="Q7" s="160"/>
      <c r="R7" s="160"/>
      <c r="S7" s="160"/>
      <c r="T7" s="160"/>
      <c r="U7" s="160"/>
      <c r="V7" s="160"/>
      <c r="W7" s="160"/>
      <c r="X7" s="160"/>
      <c r="Y7" s="160"/>
      <c r="Z7" s="160"/>
    </row>
    <row r="8" spans="2:26" ht="39.75" customHeight="1" x14ac:dyDescent="0.4">
      <c r="B8" s="160"/>
      <c r="C8" s="161"/>
      <c r="D8" s="161"/>
      <c r="E8" s="161"/>
      <c r="F8" s="161"/>
      <c r="G8" s="161"/>
      <c r="H8" s="161"/>
      <c r="I8" s="161"/>
      <c r="J8" s="161"/>
      <c r="K8" s="161"/>
      <c r="L8" s="161"/>
      <c r="M8" s="170" t="s">
        <v>329</v>
      </c>
      <c r="N8" s="170"/>
      <c r="O8" s="170"/>
      <c r="P8" s="171"/>
      <c r="Q8" s="170"/>
      <c r="R8" s="170"/>
      <c r="S8" s="170"/>
      <c r="T8" s="170"/>
      <c r="U8" s="170"/>
      <c r="V8" s="170"/>
      <c r="W8" s="170"/>
      <c r="X8" s="170"/>
      <c r="Y8" s="170"/>
      <c r="Z8" s="170"/>
    </row>
    <row r="9" spans="2:26" ht="40.5" customHeight="1" x14ac:dyDescent="0.4">
      <c r="B9" s="160"/>
      <c r="C9" s="161"/>
      <c r="D9" s="161"/>
      <c r="E9" s="161"/>
      <c r="F9" s="161"/>
      <c r="G9" s="161"/>
      <c r="H9" s="161"/>
      <c r="I9" s="161" t="s">
        <v>330</v>
      </c>
      <c r="J9" s="160"/>
      <c r="K9" s="161"/>
      <c r="L9" s="161"/>
      <c r="M9" s="172" t="s">
        <v>331</v>
      </c>
      <c r="N9" s="173"/>
      <c r="O9" s="173"/>
      <c r="P9" s="173"/>
      <c r="Q9" s="173"/>
      <c r="R9" s="173"/>
      <c r="S9" s="173"/>
      <c r="T9" s="173"/>
      <c r="U9" s="173"/>
      <c r="V9" s="173"/>
      <c r="W9" s="173"/>
      <c r="X9" s="173"/>
      <c r="Y9" s="173"/>
      <c r="Z9" s="172"/>
    </row>
    <row r="10" spans="2:26" ht="43.5" customHeight="1" x14ac:dyDescent="0.4">
      <c r="C10" s="161"/>
      <c r="M10" s="170" t="s">
        <v>332</v>
      </c>
      <c r="N10" s="170"/>
      <c r="O10" s="170"/>
      <c r="P10" s="170"/>
      <c r="Q10" s="170"/>
      <c r="R10" s="170"/>
      <c r="S10" s="170"/>
      <c r="T10" s="170"/>
      <c r="U10" s="170"/>
      <c r="V10" s="170"/>
      <c r="W10" s="170"/>
      <c r="X10" s="170"/>
      <c r="Y10" s="170" t="s">
        <v>333</v>
      </c>
      <c r="Z10" s="172"/>
    </row>
    <row r="11" spans="2:26" x14ac:dyDescent="0.4">
      <c r="B11" s="169"/>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row>
    <row r="12" spans="2:26" ht="9" customHeight="1" x14ac:dyDescent="0.4">
      <c r="B12" s="169"/>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row>
    <row r="13" spans="2:26" ht="36.75" customHeight="1" x14ac:dyDescent="0.4">
      <c r="C13" s="161"/>
      <c r="D13" s="161"/>
      <c r="E13" s="161"/>
      <c r="F13" s="161"/>
      <c r="G13" s="161"/>
      <c r="H13" s="161"/>
      <c r="I13" s="161" t="s">
        <v>334</v>
      </c>
      <c r="J13" s="161"/>
      <c r="K13" s="161"/>
      <c r="L13" s="161"/>
      <c r="M13" s="170" t="s">
        <v>335</v>
      </c>
      <c r="N13" s="170"/>
      <c r="O13" s="170"/>
      <c r="P13" s="170"/>
      <c r="Q13" s="170"/>
      <c r="R13" s="170"/>
      <c r="S13" s="170"/>
      <c r="T13" s="170"/>
      <c r="U13" s="170"/>
      <c r="V13" s="170"/>
      <c r="W13" s="170"/>
      <c r="X13" s="170"/>
      <c r="Y13" s="170"/>
      <c r="Z13" s="170"/>
    </row>
    <row r="14" spans="2:26" ht="47.25" customHeight="1" x14ac:dyDescent="0.4">
      <c r="M14" s="172" t="s">
        <v>336</v>
      </c>
      <c r="N14" s="172"/>
      <c r="O14" s="172"/>
      <c r="P14" s="172"/>
      <c r="Q14" s="172"/>
      <c r="R14" s="172"/>
      <c r="S14" s="172"/>
      <c r="T14" s="172"/>
      <c r="U14" s="172"/>
      <c r="V14" s="172"/>
      <c r="W14" s="172"/>
      <c r="X14" s="172"/>
      <c r="Y14" s="172"/>
      <c r="Z14" s="172" t="s">
        <v>337</v>
      </c>
    </row>
    <row r="15" spans="2:26" x14ac:dyDescent="0.4">
      <c r="B15" s="169"/>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row>
    <row r="16" spans="2:26" x14ac:dyDescent="0.4">
      <c r="B16" s="169"/>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row>
    <row r="17" spans="2:26" ht="18.75" customHeight="1" x14ac:dyDescent="0.4">
      <c r="B17" s="161" t="s">
        <v>338</v>
      </c>
      <c r="C17" s="161"/>
      <c r="D17" s="174"/>
      <c r="E17" s="174"/>
      <c r="F17" s="174"/>
      <c r="G17" s="174"/>
      <c r="H17" s="174"/>
      <c r="I17" s="161" t="s">
        <v>339</v>
      </c>
      <c r="J17" s="161"/>
      <c r="K17" s="161"/>
      <c r="L17" s="161"/>
      <c r="M17" s="161"/>
      <c r="N17" s="161"/>
      <c r="O17" s="161"/>
      <c r="P17" s="161"/>
      <c r="Q17" s="161"/>
      <c r="R17" s="161"/>
      <c r="S17" s="161"/>
      <c r="T17" s="161"/>
      <c r="U17" s="161"/>
      <c r="V17" s="161"/>
      <c r="W17" s="161"/>
      <c r="X17" s="161"/>
      <c r="Y17" s="161"/>
      <c r="Z17" s="161"/>
    </row>
    <row r="18" spans="2:26" x14ac:dyDescent="0.4">
      <c r="B18" s="169"/>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row>
    <row r="19" spans="2:26" x14ac:dyDescent="0.4">
      <c r="B19" s="799" t="s">
        <v>154</v>
      </c>
      <c r="C19" s="800"/>
      <c r="D19" s="800"/>
      <c r="E19" s="800"/>
      <c r="F19" s="800"/>
      <c r="G19" s="800"/>
      <c r="H19" s="800"/>
      <c r="I19" s="800"/>
      <c r="J19" s="800"/>
      <c r="K19" s="800"/>
      <c r="L19" s="800"/>
      <c r="M19" s="800"/>
      <c r="N19" s="800"/>
      <c r="O19" s="800"/>
      <c r="P19" s="800"/>
      <c r="Q19" s="800"/>
      <c r="R19" s="800"/>
      <c r="S19" s="800"/>
      <c r="T19" s="800"/>
      <c r="U19" s="800"/>
      <c r="V19" s="800"/>
      <c r="W19" s="800"/>
      <c r="X19" s="800"/>
      <c r="Y19" s="800"/>
      <c r="Z19" s="800"/>
    </row>
    <row r="20" spans="2:26" x14ac:dyDescent="0.4">
      <c r="B20" s="169"/>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row>
    <row r="21" spans="2:26" ht="18.75" customHeight="1" x14ac:dyDescent="0.4">
      <c r="B21" s="161" t="s">
        <v>340</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row>
    <row r="22" spans="2:26" ht="18.75" customHeight="1" x14ac:dyDescent="0.4">
      <c r="B22" s="161" t="s">
        <v>513</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row>
    <row r="23" spans="2:26" x14ac:dyDescent="0.4">
      <c r="B23" s="169"/>
      <c r="C23" s="160" t="s">
        <v>341</v>
      </c>
      <c r="D23" s="160"/>
      <c r="E23" s="160"/>
      <c r="F23" s="160"/>
      <c r="G23" s="160"/>
      <c r="H23" s="160"/>
      <c r="I23" s="160"/>
      <c r="J23" s="160"/>
      <c r="K23" s="160"/>
      <c r="L23" s="160"/>
      <c r="M23" s="160"/>
      <c r="N23" s="160"/>
      <c r="O23" s="160"/>
      <c r="P23" s="160"/>
      <c r="Q23" s="160"/>
      <c r="R23" s="160"/>
      <c r="S23" s="160"/>
      <c r="T23" s="160"/>
      <c r="U23" s="160"/>
      <c r="V23" s="160"/>
      <c r="W23" s="160"/>
      <c r="X23" s="160"/>
      <c r="Y23" s="160"/>
      <c r="Z23" s="160"/>
    </row>
    <row r="24" spans="2:26" x14ac:dyDescent="0.4">
      <c r="B24" s="169"/>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row>
    <row r="25" spans="2:26" x14ac:dyDescent="0.4">
      <c r="B25" s="175"/>
    </row>
    <row r="26" spans="2:26" x14ac:dyDescent="0.4">
      <c r="B26" s="175"/>
    </row>
    <row r="27" spans="2:26" x14ac:dyDescent="0.4">
      <c r="B27" s="175"/>
    </row>
  </sheetData>
  <sheetProtection algorithmName="SHA-512" hashValue="vtI6J9IC4TsSOia7rUOgJ6zdhXaUZx0DrXoYZluNVHvYBK1baNuavBKe7XRTqKDROY7/NuopUQRiU9QRbsqVPQ==" saltValue="HhqMWvKrccKpZwRCI06D3A==" spinCount="100000" sheet="1" objects="1" scenarios="1"/>
  <mergeCells count="2">
    <mergeCell ref="J1:S1"/>
    <mergeCell ref="B19:Z19"/>
  </mergeCells>
  <phoneticPr fontId="1"/>
  <pageMargins left="0.75" right="0.75" top="1" bottom="1" header="0.5" footer="0.5"/>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
  <sheetViews>
    <sheetView workbookViewId="0">
      <selection activeCell="R10" sqref="R10"/>
    </sheetView>
  </sheetViews>
  <sheetFormatPr defaultRowHeight="18.75" x14ac:dyDescent="0.4"/>
  <cols>
    <col min="1" max="1" width="2.125" style="287" customWidth="1"/>
    <col min="2" max="2" width="13.125" style="287" customWidth="1"/>
    <col min="3" max="5" width="9" style="287"/>
    <col min="6" max="6" width="5.875" style="287" customWidth="1"/>
    <col min="7" max="7" width="9" style="287"/>
    <col min="8" max="8" width="5.875" style="287" customWidth="1"/>
    <col min="9" max="16384" width="9" style="287"/>
  </cols>
  <sheetData>
    <row r="1" spans="2:7" ht="26.25" customHeight="1" x14ac:dyDescent="0.4">
      <c r="B1" s="32" t="s">
        <v>512</v>
      </c>
    </row>
    <row r="2" spans="2:7" ht="10.5" customHeight="1" x14ac:dyDescent="0.4"/>
    <row r="3" spans="2:7" ht="24" x14ac:dyDescent="0.4">
      <c r="B3" s="801" t="s">
        <v>488</v>
      </c>
      <c r="C3" s="801"/>
      <c r="D3" s="801"/>
      <c r="E3" s="801"/>
      <c r="F3" s="801"/>
      <c r="G3" s="801"/>
    </row>
    <row r="6" spans="2:7" x14ac:dyDescent="0.4">
      <c r="B6" s="287" t="s">
        <v>489</v>
      </c>
    </row>
    <row r="8" spans="2:7" x14ac:dyDescent="0.4">
      <c r="B8" s="287" t="s">
        <v>490</v>
      </c>
      <c r="C8" s="306"/>
      <c r="D8" s="306"/>
      <c r="E8" s="306"/>
    </row>
    <row r="10" spans="2:7" x14ac:dyDescent="0.4">
      <c r="B10" s="287" t="s">
        <v>491</v>
      </c>
      <c r="C10" s="306"/>
      <c r="D10" s="306"/>
      <c r="E10" s="306"/>
    </row>
    <row r="12" spans="2:7" x14ac:dyDescent="0.4">
      <c r="B12" s="287" t="s">
        <v>492</v>
      </c>
      <c r="C12" s="306"/>
      <c r="D12" s="306"/>
      <c r="E12" s="306"/>
    </row>
    <row r="15" spans="2:7" ht="36.75" customHeight="1" x14ac:dyDescent="0.4">
      <c r="B15" s="287" t="s">
        <v>493</v>
      </c>
      <c r="C15" s="306"/>
      <c r="D15" s="306"/>
      <c r="E15" s="306"/>
      <c r="G15" s="305" t="s">
        <v>494</v>
      </c>
    </row>
    <row r="16" spans="2:7" ht="7.5" customHeight="1" x14ac:dyDescent="0.4">
      <c r="C16" s="306"/>
      <c r="D16" s="306"/>
      <c r="E16" s="306"/>
      <c r="G16" s="305"/>
    </row>
    <row r="17" spans="2:5" ht="36.75" customHeight="1" x14ac:dyDescent="0.4">
      <c r="B17" s="287" t="s">
        <v>495</v>
      </c>
      <c r="C17" s="306"/>
      <c r="D17" s="306"/>
      <c r="E17" s="306"/>
    </row>
  </sheetData>
  <mergeCells count="1">
    <mergeCell ref="B3:G3"/>
  </mergeCells>
  <phoneticPr fontId="1"/>
  <pageMargins left="0.70866141732283472" right="0.70866141732283472" top="0.74803149606299213" bottom="0.74803149606299213" header="0.31496062992125984" footer="0.31496062992125984"/>
  <pageSetup paperSize="9" scale="12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B7"/>
    </sheetView>
  </sheetViews>
  <sheetFormatPr defaultRowHeight="18.75" x14ac:dyDescent="0.4"/>
  <cols>
    <col min="1" max="1" width="50.625" customWidth="1"/>
    <col min="2" max="2" width="17.75" customWidth="1"/>
  </cols>
  <sheetData>
    <row r="1" spans="1:2" x14ac:dyDescent="0.4">
      <c r="A1" s="30" t="s">
        <v>445</v>
      </c>
      <c r="B1" s="30" t="s">
        <v>446</v>
      </c>
    </row>
    <row r="2" spans="1:2" x14ac:dyDescent="0.4">
      <c r="A2" t="s">
        <v>447</v>
      </c>
      <c r="B2" s="266" t="s">
        <v>448</v>
      </c>
    </row>
    <row r="3" spans="1:2" x14ac:dyDescent="0.4">
      <c r="A3" t="s">
        <v>449</v>
      </c>
      <c r="B3" s="266" t="s">
        <v>450</v>
      </c>
    </row>
    <row r="4" spans="1:2" x14ac:dyDescent="0.4">
      <c r="A4" t="s">
        <v>451</v>
      </c>
    </row>
    <row r="5" spans="1:2" x14ac:dyDescent="0.4">
      <c r="A5" t="s">
        <v>452</v>
      </c>
    </row>
    <row r="6" spans="1:2" x14ac:dyDescent="0.4">
      <c r="A6" t="s">
        <v>453</v>
      </c>
    </row>
    <row r="7" spans="1:2" x14ac:dyDescent="0.4">
      <c r="A7" t="s">
        <v>454</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B1:AM50"/>
  <sheetViews>
    <sheetView showGridLines="0" view="pageBreakPreview" zoomScaleNormal="100" zoomScaleSheetLayoutView="100" workbookViewId="0">
      <selection activeCell="N26" sqref="N26:O26"/>
    </sheetView>
  </sheetViews>
  <sheetFormatPr defaultColWidth="9" defaultRowHeight="13.5" x14ac:dyDescent="0.4"/>
  <cols>
    <col min="1" max="1" width="0.625" style="35" customWidth="1"/>
    <col min="2" max="2" width="5.25" style="35" customWidth="1"/>
    <col min="3" max="3" width="4.375" style="35" customWidth="1"/>
    <col min="4" max="5" width="4" style="35" customWidth="1"/>
    <col min="6" max="6" width="5.5" style="35" customWidth="1"/>
    <col min="7" max="7" width="5.625" style="35" customWidth="1"/>
    <col min="8" max="8" width="3.625" style="35" customWidth="1"/>
    <col min="9" max="9" width="5.625" style="35" customWidth="1"/>
    <col min="10" max="10" width="4.875" style="35" customWidth="1"/>
    <col min="11" max="11" width="1.5" style="35" customWidth="1"/>
    <col min="12" max="12" width="5.25" style="35" customWidth="1"/>
    <col min="13" max="13" width="5" style="35" customWidth="1"/>
    <col min="14" max="14" width="6.875" style="35" customWidth="1"/>
    <col min="15" max="15" width="3.625" style="35" customWidth="1"/>
    <col min="16" max="16" width="2.625" style="35" customWidth="1"/>
    <col min="17" max="17" width="4.875" style="35" customWidth="1"/>
    <col min="18" max="18" width="3" style="35" customWidth="1"/>
    <col min="19" max="19" width="4.5" style="35" customWidth="1"/>
    <col min="20" max="20" width="4.625" style="35" customWidth="1"/>
    <col min="21" max="21" width="3" style="35" customWidth="1"/>
    <col min="22" max="22" width="16.625" style="35" customWidth="1"/>
    <col min="23" max="23" width="15.25" style="35" customWidth="1"/>
    <col min="24" max="24" width="16.125" style="35" customWidth="1"/>
    <col min="25" max="25" width="15" style="35" customWidth="1"/>
    <col min="26" max="26" width="10.5" style="35" customWidth="1"/>
    <col min="27" max="16384" width="9" style="35"/>
  </cols>
  <sheetData>
    <row r="1" spans="2:39" ht="14.1" customHeight="1" x14ac:dyDescent="0.4">
      <c r="B1" s="38" t="s">
        <v>130</v>
      </c>
      <c r="C1" s="38"/>
      <c r="D1" s="38"/>
      <c r="E1" s="38"/>
      <c r="F1" s="38"/>
      <c r="G1" s="38"/>
      <c r="H1" s="38"/>
      <c r="I1" s="38"/>
      <c r="J1" s="38"/>
      <c r="K1" s="38"/>
      <c r="L1" s="42" t="s">
        <v>148</v>
      </c>
      <c r="M1" s="38"/>
      <c r="N1" s="130" t="s">
        <v>131</v>
      </c>
      <c r="O1" s="48" t="s">
        <v>132</v>
      </c>
      <c r="P1" s="131"/>
      <c r="Q1" s="131"/>
      <c r="R1" s="458">
        <f>データシート!C5</f>
        <v>0</v>
      </c>
      <c r="S1" s="459"/>
      <c r="T1" s="460"/>
      <c r="U1" s="36"/>
    </row>
    <row r="2" spans="2:39" ht="14.25" customHeight="1" x14ac:dyDescent="0.4">
      <c r="B2" s="38"/>
      <c r="C2" s="38"/>
      <c r="D2" s="38"/>
      <c r="E2" s="38"/>
      <c r="F2" s="38"/>
      <c r="G2" s="38"/>
      <c r="H2" s="39"/>
      <c r="I2" s="39"/>
      <c r="J2" s="39"/>
      <c r="K2" s="39"/>
      <c r="L2" s="39"/>
      <c r="M2" s="39"/>
      <c r="N2" s="39"/>
      <c r="O2" s="39"/>
      <c r="P2" s="39" t="s">
        <v>133</v>
      </c>
      <c r="Q2" s="461">
        <f>データシート!C6</f>
        <v>0</v>
      </c>
      <c r="R2" s="461"/>
      <c r="S2" s="461"/>
      <c r="T2" s="39" t="s">
        <v>134</v>
      </c>
      <c r="U2" s="37"/>
      <c r="V2" s="37"/>
    </row>
    <row r="3" spans="2:39" ht="15.6" customHeight="1" x14ac:dyDescent="0.4">
      <c r="B3" s="38" t="s">
        <v>135</v>
      </c>
      <c r="C3" s="38"/>
      <c r="D3" s="38"/>
      <c r="E3" s="38"/>
      <c r="F3" s="38"/>
      <c r="G3" s="38"/>
      <c r="H3" s="39"/>
      <c r="I3" s="39"/>
      <c r="J3" s="39"/>
      <c r="K3" s="39"/>
      <c r="L3" s="39"/>
      <c r="M3" s="39"/>
      <c r="N3" s="153" t="s">
        <v>387</v>
      </c>
      <c r="O3" s="467">
        <f>データシート!C7</f>
        <v>0</v>
      </c>
      <c r="P3" s="467"/>
      <c r="Q3" s="467"/>
      <c r="R3" s="467"/>
      <c r="S3" s="467"/>
      <c r="T3" s="467"/>
      <c r="U3" s="37"/>
      <c r="V3" s="37"/>
    </row>
    <row r="4" spans="2:39" ht="20.25" customHeight="1" x14ac:dyDescent="0.4">
      <c r="B4" s="38" t="s">
        <v>136</v>
      </c>
      <c r="C4" s="38"/>
      <c r="D4" s="38"/>
      <c r="E4" s="38"/>
      <c r="F4" s="38"/>
      <c r="G4" s="38"/>
      <c r="H4" s="39"/>
      <c r="I4" s="39"/>
      <c r="J4" s="39"/>
      <c r="K4" s="39"/>
      <c r="L4" s="39"/>
      <c r="M4" s="39"/>
      <c r="N4" s="39"/>
      <c r="O4" s="39"/>
      <c r="P4" s="39"/>
      <c r="Q4" s="39"/>
      <c r="R4" s="39"/>
      <c r="S4" s="39"/>
      <c r="T4" s="39"/>
      <c r="U4" s="37"/>
      <c r="V4" s="37"/>
    </row>
    <row r="5" spans="2:39" ht="6.75" customHeight="1" x14ac:dyDescent="0.4">
      <c r="B5" s="38"/>
      <c r="C5" s="38"/>
      <c r="D5" s="38"/>
      <c r="E5" s="38"/>
      <c r="F5" s="38"/>
      <c r="G5" s="38"/>
      <c r="H5" s="39"/>
      <c r="I5" s="39"/>
      <c r="J5" s="39"/>
      <c r="K5" s="39"/>
      <c r="L5" s="39"/>
      <c r="M5" s="39"/>
      <c r="N5" s="39"/>
      <c r="O5" s="39"/>
      <c r="P5" s="39"/>
      <c r="Q5" s="39"/>
      <c r="R5" s="39"/>
      <c r="S5" s="39"/>
      <c r="T5" s="39"/>
      <c r="U5" s="37"/>
      <c r="V5" s="37"/>
    </row>
    <row r="6" spans="2:39" ht="14.45" customHeight="1" x14ac:dyDescent="0.4">
      <c r="B6" s="38"/>
      <c r="C6" s="38"/>
      <c r="D6" s="38"/>
      <c r="E6" s="38"/>
      <c r="F6" s="38"/>
      <c r="G6" s="38"/>
      <c r="H6" s="38"/>
      <c r="I6" s="40" t="s">
        <v>137</v>
      </c>
      <c r="J6" s="124">
        <f>データシート!E15</f>
        <v>0</v>
      </c>
      <c r="K6" s="132" t="s">
        <v>10</v>
      </c>
      <c r="L6" s="124">
        <f>データシート!G15</f>
        <v>0</v>
      </c>
      <c r="M6" s="39"/>
      <c r="N6" s="39"/>
      <c r="O6" s="39"/>
      <c r="P6" s="39"/>
      <c r="Q6" s="39"/>
      <c r="R6" s="39"/>
      <c r="S6" s="39"/>
      <c r="T6" s="39"/>
      <c r="U6" s="37"/>
      <c r="V6" s="37"/>
      <c r="AK6" s="35" t="s">
        <v>138</v>
      </c>
      <c r="AL6" s="35" t="s">
        <v>139</v>
      </c>
      <c r="AM6" s="35" t="s">
        <v>74</v>
      </c>
    </row>
    <row r="7" spans="2:39" ht="18" customHeight="1" x14ac:dyDescent="0.4">
      <c r="B7" s="38"/>
      <c r="C7" s="38"/>
      <c r="D7" s="38" t="s">
        <v>140</v>
      </c>
      <c r="E7" s="38"/>
      <c r="F7" s="38" t="s">
        <v>141</v>
      </c>
      <c r="G7" s="39"/>
      <c r="H7" s="41"/>
      <c r="I7" s="38"/>
      <c r="J7" s="462">
        <f>データシート!D16</f>
        <v>0</v>
      </c>
      <c r="K7" s="462"/>
      <c r="L7" s="462"/>
      <c r="M7" s="462"/>
      <c r="N7" s="462"/>
      <c r="O7" s="462"/>
      <c r="P7" s="462"/>
      <c r="Q7" s="462"/>
      <c r="R7" s="462"/>
      <c r="S7" s="462"/>
      <c r="T7" s="462"/>
      <c r="U7" s="37"/>
      <c r="V7" s="37"/>
      <c r="AK7" s="35" t="s">
        <v>142</v>
      </c>
      <c r="AL7" s="35" t="s">
        <v>143</v>
      </c>
      <c r="AM7" s="35" t="s">
        <v>144</v>
      </c>
    </row>
    <row r="8" spans="2:39" ht="18" customHeight="1" x14ac:dyDescent="0.4">
      <c r="B8" s="38"/>
      <c r="C8" s="38"/>
      <c r="D8" s="38"/>
      <c r="E8" s="38"/>
      <c r="F8" s="38" t="s">
        <v>145</v>
      </c>
      <c r="G8" s="39"/>
      <c r="H8" s="41"/>
      <c r="I8" s="38"/>
      <c r="J8" s="462">
        <f>データシート!D17</f>
        <v>0</v>
      </c>
      <c r="K8" s="462"/>
      <c r="L8" s="462"/>
      <c r="M8" s="462"/>
      <c r="N8" s="462"/>
      <c r="O8" s="462"/>
      <c r="P8" s="462"/>
      <c r="Q8" s="462"/>
      <c r="R8" s="462"/>
      <c r="S8" s="462"/>
      <c r="T8" s="462"/>
      <c r="U8" s="37"/>
      <c r="V8" s="37"/>
      <c r="AL8" s="35" t="s">
        <v>146</v>
      </c>
    </row>
    <row r="9" spans="2:39" ht="17.25" customHeight="1" x14ac:dyDescent="0.4">
      <c r="B9" s="38"/>
      <c r="C9" s="38"/>
      <c r="D9" s="38"/>
      <c r="E9" s="38"/>
      <c r="F9" s="468" t="s">
        <v>147</v>
      </c>
      <c r="G9" s="468"/>
      <c r="H9" s="468"/>
      <c r="I9" s="38"/>
      <c r="J9" s="463" t="str">
        <f>AK10</f>
        <v>　</v>
      </c>
      <c r="K9" s="463"/>
      <c r="L9" s="463"/>
      <c r="M9" s="463"/>
      <c r="N9" s="463"/>
      <c r="O9" s="463"/>
      <c r="P9" s="463"/>
      <c r="Q9" s="463"/>
      <c r="R9" s="463"/>
      <c r="S9" s="463"/>
      <c r="T9" s="42" t="s">
        <v>148</v>
      </c>
      <c r="U9" s="37"/>
      <c r="V9" s="37"/>
    </row>
    <row r="10" spans="2:39" ht="21.75" customHeight="1" x14ac:dyDescent="0.4">
      <c r="B10" s="38"/>
      <c r="C10" s="38"/>
      <c r="D10" s="38"/>
      <c r="E10" s="38"/>
      <c r="F10" s="38"/>
      <c r="G10" s="43"/>
      <c r="H10" s="43"/>
      <c r="I10" s="41"/>
      <c r="J10" s="133"/>
      <c r="K10" s="133"/>
      <c r="L10" s="133"/>
      <c r="N10" s="133"/>
      <c r="O10" s="133"/>
      <c r="P10" s="133"/>
      <c r="Q10" s="133"/>
      <c r="R10" s="133"/>
      <c r="S10" s="133"/>
      <c r="T10" s="44" t="s">
        <v>390</v>
      </c>
      <c r="U10" s="37"/>
      <c r="V10" s="37"/>
      <c r="AJ10" s="35" t="s">
        <v>309</v>
      </c>
      <c r="AK10" s="35" t="str">
        <f>CONCATENATE(データシート!D18,AJ10,データシート!D19)</f>
        <v>　</v>
      </c>
    </row>
    <row r="11" spans="2:39" ht="7.5" customHeight="1" x14ac:dyDescent="0.4">
      <c r="B11" s="38"/>
      <c r="C11" s="38"/>
      <c r="D11" s="38"/>
      <c r="E11" s="38"/>
      <c r="F11" s="39"/>
      <c r="G11" s="39"/>
      <c r="H11" s="39"/>
      <c r="I11" s="39"/>
      <c r="J11" s="39"/>
      <c r="K11" s="39"/>
      <c r="L11" s="109"/>
      <c r="M11" s="464"/>
      <c r="N11" s="464"/>
      <c r="O11" s="464"/>
      <c r="P11" s="464"/>
      <c r="Q11" s="464"/>
      <c r="R11" s="40"/>
      <c r="S11" s="39"/>
      <c r="T11" s="39"/>
      <c r="U11" s="37"/>
      <c r="V11" s="37"/>
      <c r="AL11" s="35" t="s">
        <v>150</v>
      </c>
    </row>
    <row r="12" spans="2:39" ht="7.5" customHeight="1" x14ac:dyDescent="0.4">
      <c r="B12" s="38"/>
      <c r="C12" s="38"/>
      <c r="D12" s="38"/>
      <c r="E12" s="38"/>
      <c r="F12" s="39"/>
      <c r="G12" s="39"/>
      <c r="H12" s="39"/>
      <c r="I12" s="39"/>
      <c r="J12" s="39"/>
      <c r="K12" s="39"/>
      <c r="L12" s="110"/>
      <c r="M12" s="39"/>
      <c r="N12" s="39"/>
      <c r="O12" s="39"/>
      <c r="P12" s="39"/>
      <c r="Q12" s="39"/>
      <c r="R12" s="39"/>
      <c r="S12" s="39"/>
      <c r="T12" s="39"/>
      <c r="U12" s="37"/>
      <c r="V12" s="37"/>
    </row>
    <row r="13" spans="2:39" x14ac:dyDescent="0.4">
      <c r="B13" s="38"/>
      <c r="C13" s="38"/>
      <c r="D13" s="38"/>
      <c r="E13" s="38"/>
      <c r="F13" s="38" t="s">
        <v>151</v>
      </c>
      <c r="G13" s="38"/>
      <c r="H13" s="39"/>
      <c r="I13" s="39"/>
      <c r="J13" s="39"/>
      <c r="K13" s="39"/>
      <c r="L13" s="462">
        <f>データシート!D45</f>
        <v>0</v>
      </c>
      <c r="M13" s="462"/>
      <c r="N13" s="462"/>
      <c r="O13" s="462"/>
      <c r="P13" s="462"/>
      <c r="Q13" s="462"/>
      <c r="R13" s="462"/>
      <c r="S13" s="462"/>
      <c r="T13" s="40" t="s">
        <v>149</v>
      </c>
      <c r="U13" s="37"/>
      <c r="V13" s="37"/>
    </row>
    <row r="14" spans="2:39" ht="9" customHeight="1" x14ac:dyDescent="0.4">
      <c r="B14" s="38"/>
      <c r="C14" s="38"/>
      <c r="D14" s="38"/>
      <c r="E14" s="38"/>
      <c r="F14" s="38"/>
      <c r="G14" s="38"/>
      <c r="H14" s="39"/>
      <c r="I14" s="39"/>
      <c r="J14" s="39"/>
      <c r="K14" s="39"/>
      <c r="L14" s="42"/>
      <c r="M14" s="42"/>
      <c r="N14" s="42"/>
      <c r="O14" s="42"/>
      <c r="P14" s="42"/>
      <c r="Q14" s="42"/>
      <c r="R14" s="42"/>
      <c r="S14" s="42"/>
      <c r="T14" s="40"/>
      <c r="U14" s="37"/>
      <c r="V14" s="37"/>
    </row>
    <row r="15" spans="2:39" ht="18.75" customHeight="1" x14ac:dyDescent="0.4">
      <c r="B15" s="38"/>
      <c r="C15" s="38"/>
      <c r="D15" s="465" t="s">
        <v>501</v>
      </c>
      <c r="E15" s="465"/>
      <c r="F15" s="465"/>
      <c r="G15" s="465"/>
      <c r="H15" s="465"/>
      <c r="I15" s="465"/>
      <c r="J15" s="465"/>
      <c r="K15" s="465"/>
      <c r="L15" s="465"/>
      <c r="M15" s="465"/>
      <c r="N15" s="465"/>
      <c r="O15" s="465"/>
      <c r="P15" s="465"/>
      <c r="Q15" s="465"/>
      <c r="R15" s="39"/>
      <c r="S15" s="39"/>
      <c r="T15" s="39"/>
      <c r="U15" s="37"/>
      <c r="V15" s="37"/>
    </row>
    <row r="16" spans="2:39" ht="14.25" x14ac:dyDescent="0.4">
      <c r="B16" s="465" t="s">
        <v>152</v>
      </c>
      <c r="C16" s="465"/>
      <c r="D16" s="465"/>
      <c r="E16" s="465"/>
      <c r="F16" s="465"/>
      <c r="G16" s="465"/>
      <c r="H16" s="465"/>
      <c r="I16" s="465"/>
      <c r="J16" s="465"/>
      <c r="K16" s="465"/>
      <c r="L16" s="465"/>
      <c r="M16" s="465"/>
      <c r="N16" s="465"/>
      <c r="O16" s="465"/>
      <c r="P16" s="465"/>
      <c r="Q16" s="465"/>
      <c r="R16" s="465"/>
      <c r="S16" s="465"/>
      <c r="T16" s="465"/>
    </row>
    <row r="17" spans="2:20" ht="12.75" customHeight="1" x14ac:dyDescent="0.4">
      <c r="B17" s="38"/>
      <c r="C17" s="38"/>
      <c r="D17" s="38"/>
      <c r="E17" s="38"/>
      <c r="F17" s="38"/>
      <c r="G17" s="38"/>
      <c r="H17" s="38"/>
      <c r="I17" s="38"/>
      <c r="J17" s="38"/>
      <c r="K17" s="38"/>
      <c r="L17" s="38"/>
      <c r="M17" s="38"/>
      <c r="N17" s="38"/>
      <c r="O17" s="38"/>
      <c r="P17" s="38"/>
      <c r="Q17" s="38"/>
      <c r="R17" s="38"/>
      <c r="S17" s="38"/>
      <c r="T17" s="38"/>
    </row>
    <row r="18" spans="2:20" ht="88.5" customHeight="1" x14ac:dyDescent="0.4">
      <c r="B18" s="466" t="s">
        <v>153</v>
      </c>
      <c r="C18" s="466"/>
      <c r="D18" s="466"/>
      <c r="E18" s="466"/>
      <c r="F18" s="466"/>
      <c r="G18" s="466"/>
      <c r="H18" s="466"/>
      <c r="I18" s="466"/>
      <c r="J18" s="466"/>
      <c r="K18" s="466"/>
      <c r="L18" s="466"/>
      <c r="M18" s="466"/>
      <c r="N18" s="466"/>
      <c r="O18" s="466"/>
      <c r="P18" s="466"/>
      <c r="Q18" s="466"/>
      <c r="R18" s="466"/>
      <c r="S18" s="466"/>
      <c r="T18" s="466"/>
    </row>
    <row r="19" spans="2:20" ht="9.75" customHeight="1" x14ac:dyDescent="0.4">
      <c r="B19" s="38"/>
      <c r="C19" s="38"/>
      <c r="D19" s="38"/>
      <c r="E19" s="38"/>
      <c r="F19" s="38"/>
      <c r="G19" s="38"/>
      <c r="H19" s="38"/>
      <c r="I19" s="38"/>
      <c r="J19" s="38"/>
      <c r="K19" s="38"/>
      <c r="L19" s="38"/>
      <c r="M19" s="38"/>
      <c r="N19" s="38"/>
      <c r="O19" s="38"/>
      <c r="P19" s="38"/>
      <c r="Q19" s="38"/>
      <c r="R19" s="38"/>
      <c r="S19" s="38"/>
      <c r="T19" s="38"/>
    </row>
    <row r="20" spans="2:20" ht="14.1" customHeight="1" x14ac:dyDescent="0.4">
      <c r="B20" s="38"/>
      <c r="C20" s="38"/>
      <c r="D20" s="38"/>
      <c r="E20" s="38"/>
      <c r="F20" s="38"/>
      <c r="G20" s="38"/>
      <c r="H20" s="38"/>
      <c r="I20" s="38"/>
      <c r="J20" s="38" t="s">
        <v>154</v>
      </c>
      <c r="K20" s="38"/>
      <c r="L20" s="38"/>
      <c r="M20" s="38"/>
      <c r="N20" s="38"/>
      <c r="O20" s="38"/>
      <c r="P20" s="38"/>
      <c r="Q20" s="38"/>
      <c r="R20" s="38"/>
      <c r="S20" s="38"/>
      <c r="T20" s="38"/>
    </row>
    <row r="21" spans="2:20" ht="7.5" customHeight="1" x14ac:dyDescent="0.4">
      <c r="B21" s="38"/>
      <c r="C21" s="38"/>
      <c r="D21" s="38"/>
      <c r="E21" s="38"/>
      <c r="F21" s="38"/>
      <c r="G21" s="38"/>
      <c r="H21" s="38"/>
      <c r="I21" s="38"/>
      <c r="J21" s="38"/>
      <c r="K21" s="38"/>
      <c r="L21" s="38"/>
      <c r="M21" s="38"/>
      <c r="N21" s="38"/>
      <c r="O21" s="38"/>
      <c r="P21" s="38"/>
      <c r="Q21" s="38"/>
      <c r="R21" s="38"/>
      <c r="S21" s="38"/>
      <c r="T21" s="38"/>
    </row>
    <row r="22" spans="2:20" ht="14.1" customHeight="1" x14ac:dyDescent="0.4">
      <c r="B22" s="45" t="s">
        <v>155</v>
      </c>
      <c r="C22" s="38"/>
      <c r="D22" s="38"/>
      <c r="E22" s="38"/>
      <c r="F22" s="38"/>
      <c r="G22" s="38"/>
      <c r="H22" s="38"/>
      <c r="I22" s="38"/>
      <c r="J22" s="38"/>
      <c r="K22" s="38"/>
      <c r="L22" s="38"/>
      <c r="M22" s="38"/>
      <c r="N22" s="38"/>
      <c r="O22" s="38"/>
      <c r="P22" s="38"/>
      <c r="Q22" s="38"/>
      <c r="R22" s="38"/>
      <c r="S22" s="38"/>
      <c r="T22" s="38"/>
    </row>
    <row r="23" spans="2:20" ht="15" customHeight="1" x14ac:dyDescent="0.4">
      <c r="B23" s="457" t="s">
        <v>156</v>
      </c>
      <c r="C23" s="457"/>
      <c r="D23" s="457"/>
      <c r="E23" s="457"/>
      <c r="F23" s="457"/>
      <c r="G23" s="457"/>
      <c r="H23" s="457"/>
      <c r="I23" s="457"/>
      <c r="J23" s="457"/>
      <c r="K23" s="457"/>
      <c r="L23" s="457"/>
      <c r="M23" s="457"/>
      <c r="N23" s="457"/>
      <c r="O23" s="457"/>
      <c r="P23" s="457"/>
      <c r="Q23" s="457"/>
      <c r="R23" s="457"/>
      <c r="S23" s="457"/>
      <c r="T23" s="457"/>
    </row>
    <row r="24" spans="2:20" ht="7.5" customHeight="1" x14ac:dyDescent="0.4">
      <c r="B24" s="38"/>
      <c r="C24" s="38"/>
      <c r="D24" s="38"/>
      <c r="E24" s="38"/>
      <c r="F24" s="38"/>
      <c r="G24" s="38"/>
      <c r="H24" s="38"/>
      <c r="I24" s="38"/>
      <c r="J24" s="38"/>
      <c r="K24" s="38"/>
      <c r="L24" s="38"/>
      <c r="M24" s="38"/>
      <c r="N24" s="38"/>
      <c r="O24" s="38"/>
      <c r="P24" s="38"/>
      <c r="Q24" s="38"/>
      <c r="R24" s="38"/>
      <c r="S24" s="38"/>
      <c r="T24" s="38"/>
    </row>
    <row r="25" spans="2:20" ht="15.95" customHeight="1" x14ac:dyDescent="0.15">
      <c r="B25" s="46" t="s">
        <v>157</v>
      </c>
      <c r="C25" s="38"/>
      <c r="D25" s="38"/>
      <c r="E25" s="38"/>
      <c r="F25" s="38"/>
      <c r="G25" s="38"/>
      <c r="H25" s="438" t="s">
        <v>60</v>
      </c>
      <c r="I25" s="438"/>
      <c r="J25" s="438" t="s">
        <v>158</v>
      </c>
      <c r="K25" s="438"/>
      <c r="L25" s="438"/>
      <c r="M25" s="438"/>
      <c r="N25" s="438" t="s">
        <v>64</v>
      </c>
      <c r="O25" s="438"/>
      <c r="P25" s="438" t="s">
        <v>500</v>
      </c>
      <c r="Q25" s="438"/>
      <c r="R25" s="438"/>
      <c r="S25" s="38"/>
      <c r="T25" s="38"/>
    </row>
    <row r="26" spans="2:20" ht="17.45" customHeight="1" x14ac:dyDescent="0.4">
      <c r="B26" s="43"/>
      <c r="C26" s="38"/>
      <c r="D26" s="38"/>
      <c r="E26" s="38"/>
      <c r="F26" s="38"/>
      <c r="G26" s="47" t="s">
        <v>159</v>
      </c>
      <c r="H26" s="455" t="str">
        <f>データシート!C9</f>
        <v/>
      </c>
      <c r="I26" s="455"/>
      <c r="J26" s="444">
        <f>データシート!D54</f>
        <v>0</v>
      </c>
      <c r="K26" s="442"/>
      <c r="L26" s="442"/>
      <c r="M26" s="443"/>
      <c r="N26" s="447">
        <f>データシート!C10</f>
        <v>0</v>
      </c>
      <c r="O26" s="447"/>
      <c r="P26" s="456">
        <f>データシート!$C$11</f>
        <v>0</v>
      </c>
      <c r="Q26" s="456"/>
      <c r="R26" s="456"/>
      <c r="S26" s="38"/>
      <c r="T26" s="38"/>
    </row>
    <row r="27" spans="2:20" ht="8.25" customHeight="1" x14ac:dyDescent="0.4">
      <c r="B27" s="134"/>
      <c r="C27" s="38"/>
      <c r="D27" s="38"/>
      <c r="E27" s="38"/>
      <c r="F27" s="38"/>
      <c r="G27" s="38"/>
      <c r="H27" s="38"/>
      <c r="I27" s="127"/>
      <c r="J27" s="127"/>
      <c r="K27" s="127"/>
      <c r="L27" s="127"/>
      <c r="M27" s="38"/>
      <c r="N27" s="38"/>
      <c r="O27" s="38"/>
      <c r="P27" s="38"/>
      <c r="Q27" s="38"/>
      <c r="R27" s="38"/>
      <c r="S27" s="38"/>
      <c r="T27" s="38"/>
    </row>
    <row r="28" spans="2:20" ht="16.5" customHeight="1" x14ac:dyDescent="0.4">
      <c r="B28" s="38" t="s">
        <v>160</v>
      </c>
      <c r="C28" s="38"/>
      <c r="D28" s="38"/>
      <c r="E28" s="38"/>
      <c r="F28" s="38"/>
      <c r="G28" s="38"/>
      <c r="H28" s="38" t="s">
        <v>161</v>
      </c>
      <c r="I28" s="449">
        <f>データシート!D64</f>
        <v>0</v>
      </c>
      <c r="J28" s="449"/>
      <c r="K28" s="449"/>
      <c r="L28" s="449"/>
      <c r="M28" s="38" t="s">
        <v>162</v>
      </c>
      <c r="N28" s="38"/>
      <c r="O28" s="38"/>
      <c r="P28" s="38"/>
      <c r="Q28" s="38"/>
      <c r="R28" s="38"/>
      <c r="S28" s="38"/>
      <c r="T28" s="38"/>
    </row>
    <row r="29" spans="2:20" ht="5.25" customHeight="1" x14ac:dyDescent="0.4">
      <c r="B29" s="38"/>
      <c r="C29" s="38"/>
      <c r="D29" s="38"/>
      <c r="E29" s="38"/>
      <c r="F29" s="38"/>
      <c r="G29" s="38"/>
      <c r="H29" s="38"/>
      <c r="I29" s="38"/>
      <c r="J29" s="135"/>
      <c r="K29" s="135"/>
      <c r="L29" s="135"/>
      <c r="M29" s="38"/>
      <c r="N29" s="38"/>
      <c r="O29" s="38"/>
      <c r="P29" s="38"/>
      <c r="Q29" s="38"/>
      <c r="R29" s="38"/>
      <c r="S29" s="38"/>
      <c r="T29" s="38"/>
    </row>
    <row r="30" spans="2:20" ht="15.75" customHeight="1" x14ac:dyDescent="0.4">
      <c r="B30" s="38" t="s">
        <v>163</v>
      </c>
      <c r="C30" s="38"/>
      <c r="D30" s="38"/>
      <c r="E30" s="38"/>
      <c r="F30" s="38"/>
      <c r="G30" s="38"/>
      <c r="H30" s="38" t="s">
        <v>161</v>
      </c>
      <c r="I30" s="450" t="str">
        <f>データシート!D65</f>
        <v/>
      </c>
      <c r="J30" s="450"/>
      <c r="K30" s="450"/>
      <c r="L30" s="450"/>
      <c r="M30" s="38" t="s">
        <v>162</v>
      </c>
      <c r="N30" s="38"/>
      <c r="O30" s="38"/>
      <c r="P30" s="38"/>
      <c r="Q30" s="38"/>
      <c r="R30" s="38"/>
      <c r="S30" s="38"/>
      <c r="T30" s="38"/>
    </row>
    <row r="31" spans="2:20" ht="3.75" customHeight="1" x14ac:dyDescent="0.4">
      <c r="B31" s="38"/>
      <c r="C31" s="38"/>
      <c r="D31" s="38"/>
      <c r="E31" s="38"/>
      <c r="F31" s="38"/>
      <c r="G31" s="38"/>
      <c r="H31" s="38"/>
      <c r="I31" s="38"/>
      <c r="J31" s="38"/>
      <c r="K31" s="38"/>
      <c r="L31" s="38"/>
      <c r="M31" s="38"/>
      <c r="N31" s="38"/>
      <c r="O31" s="38"/>
      <c r="P31" s="38"/>
      <c r="Q31" s="38"/>
      <c r="R31" s="38"/>
      <c r="S31" s="38"/>
      <c r="T31" s="38"/>
    </row>
    <row r="32" spans="2:20" x14ac:dyDescent="0.4">
      <c r="B32" s="38" t="s">
        <v>164</v>
      </c>
      <c r="C32" s="38"/>
      <c r="D32" s="38"/>
      <c r="E32" s="38"/>
      <c r="F32" s="38"/>
      <c r="G32" s="38"/>
      <c r="H32" s="38"/>
      <c r="I32" s="38"/>
      <c r="J32" s="38"/>
      <c r="K32" s="38"/>
      <c r="L32" s="38"/>
      <c r="M32" s="38"/>
      <c r="N32" s="38"/>
      <c r="O32" s="38"/>
      <c r="P32" s="38"/>
      <c r="Q32" s="38"/>
      <c r="R32" s="38"/>
      <c r="S32" s="38"/>
      <c r="T32" s="38"/>
    </row>
    <row r="33" spans="2:20" ht="3" customHeight="1" x14ac:dyDescent="0.4">
      <c r="B33" s="38"/>
      <c r="C33" s="38"/>
      <c r="D33" s="38"/>
      <c r="E33" s="38"/>
      <c r="F33" s="38"/>
      <c r="G33" s="38"/>
      <c r="H33" s="38"/>
      <c r="I33" s="38"/>
      <c r="J33" s="38"/>
      <c r="K33" s="38"/>
      <c r="L33" s="38"/>
      <c r="M33" s="38"/>
      <c r="N33" s="38"/>
      <c r="O33" s="38"/>
      <c r="P33" s="38"/>
      <c r="Q33" s="38"/>
      <c r="R33" s="38"/>
      <c r="S33" s="38"/>
      <c r="T33" s="38"/>
    </row>
    <row r="34" spans="2:20" ht="18.75" customHeight="1" x14ac:dyDescent="0.4">
      <c r="B34" s="128" t="str">
        <f>IF(データシート!D23="一般貨物自動車運送事業","〇","")</f>
        <v/>
      </c>
      <c r="C34" s="452" t="s">
        <v>81</v>
      </c>
      <c r="D34" s="453"/>
      <c r="E34" s="453"/>
      <c r="F34" s="453"/>
      <c r="G34" s="453"/>
      <c r="H34" s="453"/>
      <c r="I34" s="453"/>
      <c r="J34" s="453"/>
      <c r="K34" s="454"/>
      <c r="L34" s="128" t="str">
        <f>IF(データシート!D23="特定貨物自動車運送事業","〇","")</f>
        <v/>
      </c>
      <c r="M34" s="451" t="s">
        <v>165</v>
      </c>
      <c r="N34" s="451"/>
      <c r="O34" s="451"/>
      <c r="P34" s="451"/>
      <c r="Q34" s="451"/>
      <c r="R34" s="451"/>
      <c r="S34" s="451"/>
      <c r="T34" s="451"/>
    </row>
    <row r="35" spans="2:20" ht="18.75" customHeight="1" x14ac:dyDescent="0.4">
      <c r="B35" s="128" t="str">
        <f>IF(データシート!D23="第二種貨物利用運送事業","〇","")</f>
        <v/>
      </c>
      <c r="C35" s="452" t="s">
        <v>166</v>
      </c>
      <c r="D35" s="453"/>
      <c r="E35" s="453"/>
      <c r="F35" s="453"/>
      <c r="G35" s="453"/>
      <c r="H35" s="453"/>
      <c r="I35" s="453"/>
      <c r="J35" s="453"/>
      <c r="K35" s="454"/>
      <c r="L35" s="128" t="str">
        <f>IF(データシート!D23="自動車リース事業","〇","")</f>
        <v/>
      </c>
      <c r="M35" s="451" t="s">
        <v>167</v>
      </c>
      <c r="N35" s="451"/>
      <c r="O35" s="451"/>
      <c r="P35" s="451"/>
      <c r="Q35" s="451"/>
      <c r="R35" s="451"/>
      <c r="S35" s="451"/>
      <c r="T35" s="451"/>
    </row>
    <row r="36" spans="2:20" ht="17.25" customHeight="1" x14ac:dyDescent="0.4">
      <c r="B36" s="38"/>
      <c r="C36" s="38"/>
      <c r="D36" s="38"/>
      <c r="E36" s="38"/>
      <c r="F36" s="38"/>
      <c r="G36" s="38"/>
      <c r="H36" s="38"/>
      <c r="I36" s="38"/>
      <c r="J36" s="38"/>
      <c r="K36" s="38"/>
      <c r="L36" s="38"/>
      <c r="M36" s="38"/>
      <c r="N36" s="38"/>
      <c r="O36" s="38"/>
      <c r="P36" s="38"/>
      <c r="Q36" s="38"/>
      <c r="R36" s="38"/>
      <c r="S36" s="38"/>
      <c r="T36" s="38"/>
    </row>
    <row r="37" spans="2:20" ht="21.6" customHeight="1" x14ac:dyDescent="0.4">
      <c r="B37" s="437" t="s">
        <v>168</v>
      </c>
      <c r="C37" s="438"/>
      <c r="D37" s="439" t="s">
        <v>33</v>
      </c>
      <c r="E37" s="440"/>
      <c r="F37" s="440"/>
      <c r="G37" s="440"/>
      <c r="H37" s="440"/>
      <c r="I37" s="440"/>
      <c r="J37" s="441">
        <f>データシート!G28</f>
        <v>0</v>
      </c>
      <c r="K37" s="442"/>
      <c r="L37" s="442"/>
      <c r="M37" s="442"/>
      <c r="N37" s="442"/>
      <c r="O37" s="442"/>
      <c r="P37" s="442"/>
      <c r="Q37" s="442"/>
      <c r="R37" s="442"/>
      <c r="S37" s="442"/>
      <c r="T37" s="443"/>
    </row>
    <row r="38" spans="2:20" ht="20.100000000000001" customHeight="1" x14ac:dyDescent="0.4">
      <c r="B38" s="437"/>
      <c r="C38" s="438"/>
      <c r="D38" s="439" t="s">
        <v>34</v>
      </c>
      <c r="E38" s="440"/>
      <c r="F38" s="440"/>
      <c r="G38" s="440"/>
      <c r="H38" s="440"/>
      <c r="I38" s="440"/>
      <c r="J38" s="441">
        <f>データシート!G29</f>
        <v>0</v>
      </c>
      <c r="K38" s="442"/>
      <c r="L38" s="442"/>
      <c r="M38" s="442"/>
      <c r="N38" s="442"/>
      <c r="O38" s="442"/>
      <c r="P38" s="442"/>
      <c r="Q38" s="442"/>
      <c r="R38" s="442"/>
      <c r="S38" s="442"/>
      <c r="T38" s="443"/>
    </row>
    <row r="39" spans="2:20" ht="18" customHeight="1" x14ac:dyDescent="0.4">
      <c r="B39" s="438"/>
      <c r="C39" s="438"/>
      <c r="D39" s="48" t="s">
        <v>169</v>
      </c>
      <c r="E39" s="136"/>
      <c r="F39" s="136"/>
      <c r="G39" s="136"/>
      <c r="H39" s="444">
        <f>データシート!D32</f>
        <v>0</v>
      </c>
      <c r="I39" s="442"/>
      <c r="J39" s="442"/>
      <c r="K39" s="442"/>
      <c r="L39" s="445"/>
      <c r="M39" s="49" t="s">
        <v>170</v>
      </c>
      <c r="N39" s="441">
        <f>データシート!J32</f>
        <v>0</v>
      </c>
      <c r="O39" s="442"/>
      <c r="P39" s="442"/>
      <c r="Q39" s="442"/>
      <c r="R39" s="442"/>
      <c r="S39" s="442"/>
      <c r="T39" s="443"/>
    </row>
    <row r="40" spans="2:20" ht="18" customHeight="1" x14ac:dyDescent="0.4">
      <c r="B40" s="438"/>
      <c r="C40" s="438"/>
      <c r="D40" s="50" t="s">
        <v>171</v>
      </c>
      <c r="E40" s="137"/>
      <c r="F40" s="446">
        <f>データシート!D30</f>
        <v>0</v>
      </c>
      <c r="G40" s="447"/>
      <c r="H40" s="447"/>
      <c r="I40" s="447"/>
      <c r="J40" s="448"/>
      <c r="K40" s="138"/>
      <c r="L40" s="48" t="s">
        <v>172</v>
      </c>
      <c r="M40" s="139"/>
      <c r="N40" s="446">
        <f>データシート!D31</f>
        <v>0</v>
      </c>
      <c r="O40" s="447"/>
      <c r="P40" s="447"/>
      <c r="Q40" s="447"/>
      <c r="R40" s="447"/>
      <c r="S40" s="447"/>
      <c r="T40" s="447"/>
    </row>
    <row r="41" spans="2:20" ht="18" customHeight="1" x14ac:dyDescent="0.4">
      <c r="B41" s="428" t="s">
        <v>173</v>
      </c>
      <c r="C41" s="429"/>
      <c r="D41" s="140" t="s">
        <v>12</v>
      </c>
      <c r="E41" s="125">
        <f>データシート!E26</f>
        <v>0</v>
      </c>
      <c r="F41" s="141" t="s">
        <v>319</v>
      </c>
      <c r="G41" s="126">
        <f>データシート!G26</f>
        <v>0</v>
      </c>
      <c r="H41" s="142"/>
      <c r="I41" s="142"/>
      <c r="J41" s="142"/>
      <c r="K41" s="142"/>
      <c r="L41" s="142"/>
      <c r="M41" s="142"/>
      <c r="N41" s="142"/>
      <c r="O41" s="142"/>
      <c r="P41" s="142"/>
      <c r="Q41" s="142"/>
      <c r="R41" s="142"/>
      <c r="S41" s="142"/>
      <c r="T41" s="143"/>
    </row>
    <row r="42" spans="2:20" ht="23.25" customHeight="1" x14ac:dyDescent="0.4">
      <c r="B42" s="430"/>
      <c r="C42" s="431"/>
      <c r="D42" s="434">
        <f>データシート!D27</f>
        <v>0</v>
      </c>
      <c r="E42" s="435"/>
      <c r="F42" s="435"/>
      <c r="G42" s="435"/>
      <c r="H42" s="435"/>
      <c r="I42" s="435"/>
      <c r="J42" s="435"/>
      <c r="K42" s="435"/>
      <c r="L42" s="435"/>
      <c r="M42" s="435"/>
      <c r="N42" s="435"/>
      <c r="O42" s="435"/>
      <c r="P42" s="435"/>
      <c r="Q42" s="435"/>
      <c r="R42" s="435"/>
      <c r="S42" s="435"/>
      <c r="T42" s="436"/>
    </row>
    <row r="43" spans="2:20" x14ac:dyDescent="0.4">
      <c r="B43" s="432"/>
      <c r="C43" s="433"/>
      <c r="D43" s="144" t="s">
        <v>174</v>
      </c>
      <c r="E43" s="145"/>
      <c r="F43" s="145"/>
      <c r="G43" s="145"/>
      <c r="H43" s="145"/>
      <c r="I43" s="145"/>
      <c r="J43" s="145"/>
      <c r="K43" s="145"/>
      <c r="L43" s="145"/>
      <c r="M43" s="145"/>
      <c r="N43" s="145"/>
      <c r="O43" s="145"/>
      <c r="P43" s="145"/>
      <c r="Q43" s="145"/>
      <c r="R43" s="145"/>
      <c r="S43" s="145"/>
      <c r="T43" s="146"/>
    </row>
    <row r="44" spans="2:20" ht="6" customHeight="1" x14ac:dyDescent="0.4">
      <c r="B44" s="38"/>
      <c r="C44" s="38"/>
      <c r="D44" s="38"/>
      <c r="E44" s="38"/>
      <c r="F44" s="38"/>
      <c r="G44" s="38"/>
      <c r="H44" s="38"/>
      <c r="I44" s="38"/>
      <c r="J44" s="38"/>
      <c r="K44" s="38"/>
      <c r="L44" s="38"/>
      <c r="M44" s="38"/>
      <c r="N44" s="38"/>
      <c r="O44" s="38"/>
      <c r="P44" s="38"/>
      <c r="Q44" s="38"/>
      <c r="R44" s="38"/>
      <c r="S44" s="38"/>
      <c r="T44" s="38"/>
    </row>
    <row r="45" spans="2:20" x14ac:dyDescent="0.4">
      <c r="B45" s="38" t="s">
        <v>175</v>
      </c>
      <c r="C45" s="38"/>
      <c r="D45" s="38"/>
      <c r="E45" s="38"/>
      <c r="F45" s="38"/>
      <c r="G45" s="38"/>
      <c r="H45" s="38"/>
      <c r="I45" s="38"/>
      <c r="J45" s="38"/>
      <c r="K45" s="38"/>
      <c r="L45" s="38"/>
      <c r="M45" s="38"/>
      <c r="N45" s="38"/>
      <c r="O45" s="38"/>
      <c r="P45" s="38"/>
      <c r="Q45" s="38"/>
      <c r="R45" s="38"/>
      <c r="S45" s="38"/>
      <c r="T45" s="38"/>
    </row>
    <row r="46" spans="2:20" ht="7.5" customHeight="1" x14ac:dyDescent="0.4">
      <c r="B46" s="38"/>
      <c r="C46" s="38"/>
      <c r="D46" s="38"/>
      <c r="E46" s="38"/>
      <c r="F46" s="38"/>
      <c r="G46" s="38"/>
      <c r="H46" s="38"/>
      <c r="I46" s="38"/>
      <c r="J46" s="38"/>
      <c r="K46" s="38"/>
      <c r="L46" s="38"/>
      <c r="M46" s="38"/>
      <c r="N46" s="38"/>
      <c r="O46" s="38"/>
      <c r="P46" s="38"/>
      <c r="Q46" s="38"/>
      <c r="R46" s="38"/>
      <c r="S46" s="38"/>
      <c r="T46" s="38"/>
    </row>
    <row r="47" spans="2:20" ht="15.95" customHeight="1" x14ac:dyDescent="0.4">
      <c r="B47" s="51" t="s">
        <v>176</v>
      </c>
      <c r="C47" s="51"/>
      <c r="D47" s="51"/>
      <c r="E47" s="51"/>
      <c r="F47" s="51"/>
      <c r="G47" s="38"/>
      <c r="H47" s="38"/>
      <c r="I47" s="38"/>
      <c r="J47" s="38"/>
      <c r="K47" s="38"/>
      <c r="L47" s="38"/>
      <c r="M47" s="38"/>
      <c r="N47" s="38"/>
      <c r="O47" s="38"/>
      <c r="P47" s="38"/>
      <c r="Q47" s="38"/>
      <c r="R47" s="38"/>
      <c r="S47" s="38"/>
      <c r="T47" s="38"/>
    </row>
    <row r="48" spans="2:20" ht="15.95" customHeight="1" x14ac:dyDescent="0.4">
      <c r="B48" s="51" t="s">
        <v>177</v>
      </c>
      <c r="C48" s="51"/>
      <c r="D48" s="51"/>
      <c r="E48" s="51"/>
      <c r="F48" s="51"/>
      <c r="G48" s="38"/>
      <c r="H48" s="38"/>
      <c r="I48" s="38"/>
      <c r="J48" s="38"/>
      <c r="K48" s="38"/>
      <c r="L48" s="38"/>
      <c r="M48" s="38"/>
      <c r="N48" s="38"/>
      <c r="O48" s="38"/>
      <c r="P48" s="38"/>
      <c r="Q48" s="38"/>
      <c r="R48" s="38"/>
      <c r="S48" s="38"/>
      <c r="T48" s="38"/>
    </row>
    <row r="49" spans="2:20" ht="15.95" customHeight="1" x14ac:dyDescent="0.4">
      <c r="B49" s="51" t="s">
        <v>178</v>
      </c>
      <c r="C49" s="51"/>
      <c r="D49" s="51"/>
      <c r="E49" s="51"/>
      <c r="F49" s="51"/>
      <c r="G49" s="38"/>
      <c r="H49" s="38"/>
      <c r="I49" s="38"/>
      <c r="J49" s="38"/>
      <c r="K49" s="38"/>
      <c r="L49" s="38"/>
      <c r="M49" s="38"/>
      <c r="N49" s="38"/>
      <c r="O49" s="38"/>
      <c r="P49" s="38"/>
      <c r="Q49" s="38"/>
      <c r="R49" s="38"/>
      <c r="S49" s="38"/>
      <c r="T49" s="38"/>
    </row>
    <row r="50" spans="2:20" ht="15.95" customHeight="1" x14ac:dyDescent="0.4">
      <c r="B50" s="51"/>
      <c r="C50" s="51"/>
      <c r="D50" s="51"/>
      <c r="E50" s="51"/>
      <c r="F50" s="51"/>
      <c r="G50" s="38"/>
      <c r="H50" s="38"/>
      <c r="I50" s="38"/>
      <c r="J50" s="38"/>
      <c r="K50" s="38"/>
      <c r="L50" s="38"/>
      <c r="M50" s="38"/>
      <c r="N50" s="38"/>
      <c r="O50" s="38"/>
      <c r="P50" s="38"/>
      <c r="Q50" s="38"/>
      <c r="R50" s="38"/>
      <c r="S50" s="38"/>
      <c r="T50" s="38"/>
    </row>
  </sheetData>
  <sheetProtection algorithmName="SHA-512" hashValue="wYiIMhCnBkYNCRSZJJsrMM2wfQr83M2wg9qPq5z71L9aGCGENsvzM5fwbpC7NewvDPsoWIkGmYtq47K9oAXFQw==" saltValue="sKytzJ2Aqz9c5JPlZKdevw==" spinCount="100000" sheet="1" objects="1" scenarios="1" formatCells="0" selectLockedCells="1"/>
  <mergeCells count="38">
    <mergeCell ref="P25:R25"/>
    <mergeCell ref="P26:R26"/>
    <mergeCell ref="B23:T23"/>
    <mergeCell ref="R1:T1"/>
    <mergeCell ref="Q2:S2"/>
    <mergeCell ref="J7:T7"/>
    <mergeCell ref="J8:T8"/>
    <mergeCell ref="J9:S9"/>
    <mergeCell ref="M11:Q11"/>
    <mergeCell ref="L13:S13"/>
    <mergeCell ref="D15:Q15"/>
    <mergeCell ref="B16:T16"/>
    <mergeCell ref="B18:T18"/>
    <mergeCell ref="O3:T3"/>
    <mergeCell ref="F9:H9"/>
    <mergeCell ref="H25:I25"/>
    <mergeCell ref="J25:M25"/>
    <mergeCell ref="N25:O25"/>
    <mergeCell ref="H26:I26"/>
    <mergeCell ref="J26:M26"/>
    <mergeCell ref="N26:O26"/>
    <mergeCell ref="I28:L28"/>
    <mergeCell ref="I30:L30"/>
    <mergeCell ref="M34:T34"/>
    <mergeCell ref="M35:T35"/>
    <mergeCell ref="C34:K34"/>
    <mergeCell ref="C35:K35"/>
    <mergeCell ref="B41:C43"/>
    <mergeCell ref="D42:T42"/>
    <mergeCell ref="B37:C40"/>
    <mergeCell ref="D37:I37"/>
    <mergeCell ref="J37:T37"/>
    <mergeCell ref="D38:I38"/>
    <mergeCell ref="J38:T38"/>
    <mergeCell ref="H39:L39"/>
    <mergeCell ref="N39:T39"/>
    <mergeCell ref="F40:J40"/>
    <mergeCell ref="N40:T40"/>
  </mergeCells>
  <phoneticPr fontId="1"/>
  <dataValidations count="3">
    <dataValidation type="list" allowBlank="1" showInputMessage="1" showErrorMessage="1" sqref="I27">
      <formula1>$AK$6:$AK$8</formula1>
    </dataValidation>
    <dataValidation type="list" allowBlank="1" showInputMessage="1" showErrorMessage="1" sqref="G27">
      <formula1>$AL$6:$AL$8</formula1>
    </dataValidation>
    <dataValidation type="list" allowBlank="1" showInputMessage="1" showErrorMessage="1" sqref="N27">
      <formula1>$AM$6:$AM$7</formula1>
    </dataValidation>
  </dataValidations>
  <pageMargins left="0.70866141732283472" right="0" top="0.59055118110236227"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249977111117893"/>
    <pageSetUpPr fitToPage="1"/>
  </sheetPr>
  <dimension ref="A1:AL17"/>
  <sheetViews>
    <sheetView showGridLines="0" view="pageBreakPreview" zoomScale="90" zoomScaleNormal="100" zoomScaleSheetLayoutView="90" workbookViewId="0">
      <selection activeCell="D4" sqref="D4:J4"/>
    </sheetView>
  </sheetViews>
  <sheetFormatPr defaultColWidth="9" defaultRowHeight="12.75" x14ac:dyDescent="0.4"/>
  <cols>
    <col min="1" max="1" width="29.875" style="53" customWidth="1"/>
    <col min="2" max="2" width="9.875" style="53" customWidth="1"/>
    <col min="3" max="3" width="5.875" style="53" customWidth="1"/>
    <col min="4" max="4" width="8" style="53" customWidth="1"/>
    <col min="5" max="5" width="5" style="53" customWidth="1"/>
    <col min="6" max="6" width="4.375" style="53" customWidth="1"/>
    <col min="7" max="7" width="5.375" style="53" customWidth="1"/>
    <col min="8" max="8" width="4.25" style="53" customWidth="1"/>
    <col min="9" max="9" width="5.375" style="53" customWidth="1"/>
    <col min="10" max="10" width="4.75" style="53" customWidth="1"/>
    <col min="11" max="11" width="1.75" style="53" customWidth="1"/>
    <col min="12" max="16384" width="9" style="53"/>
  </cols>
  <sheetData>
    <row r="1" spans="1:38" ht="35.25" customHeight="1" x14ac:dyDescent="0.4">
      <c r="A1" s="52" t="s">
        <v>179</v>
      </c>
      <c r="B1" s="52"/>
      <c r="C1" s="52"/>
      <c r="D1" s="52"/>
      <c r="E1" s="52"/>
      <c r="F1" s="52"/>
      <c r="G1" s="52"/>
      <c r="H1" s="52"/>
      <c r="I1" s="52"/>
      <c r="J1" s="52"/>
      <c r="K1" s="52"/>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row>
    <row r="2" spans="1:38" s="54" customFormat="1" ht="39" customHeight="1" x14ac:dyDescent="0.4">
      <c r="A2" s="501" t="s">
        <v>180</v>
      </c>
      <c r="B2" s="501"/>
      <c r="C2" s="501"/>
      <c r="D2" s="501"/>
      <c r="E2" s="501"/>
      <c r="F2" s="501"/>
      <c r="G2" s="501"/>
      <c r="H2" s="501"/>
      <c r="I2" s="501"/>
      <c r="J2" s="501"/>
      <c r="K2" s="50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row>
    <row r="3" spans="1:38" ht="38.25" customHeight="1" x14ac:dyDescent="0.4">
      <c r="A3" s="502" t="s">
        <v>181</v>
      </c>
      <c r="B3" s="504" t="s">
        <v>510</v>
      </c>
      <c r="C3" s="505"/>
      <c r="D3" s="505"/>
      <c r="E3" s="505"/>
      <c r="F3" s="505"/>
      <c r="G3" s="505"/>
      <c r="H3" s="505"/>
      <c r="I3" s="505"/>
      <c r="J3" s="506"/>
      <c r="K3" s="147"/>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row>
    <row r="4" spans="1:38" ht="38.25" customHeight="1" x14ac:dyDescent="0.2">
      <c r="A4" s="503"/>
      <c r="B4" s="488" t="s">
        <v>182</v>
      </c>
      <c r="C4" s="489"/>
      <c r="D4" s="490" t="str">
        <f>データシート!L3</f>
        <v/>
      </c>
      <c r="E4" s="491"/>
      <c r="F4" s="491"/>
      <c r="G4" s="491"/>
      <c r="H4" s="491"/>
      <c r="I4" s="491"/>
      <c r="J4" s="492"/>
      <c r="K4" s="148"/>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row>
    <row r="5" spans="1:38" ht="38.25" customHeight="1" x14ac:dyDescent="0.4">
      <c r="A5" s="503"/>
      <c r="B5" s="493" t="s">
        <v>183</v>
      </c>
      <c r="C5" s="494"/>
      <c r="D5" s="469" t="s">
        <v>509</v>
      </c>
      <c r="E5" s="470"/>
      <c r="F5" s="470"/>
      <c r="G5" s="470"/>
      <c r="H5" s="470"/>
      <c r="I5" s="470"/>
      <c r="J5" s="471"/>
      <c r="K5" s="147"/>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row>
    <row r="6" spans="1:38" ht="38.25" customHeight="1" x14ac:dyDescent="0.2">
      <c r="A6" s="503"/>
      <c r="B6" s="488" t="s">
        <v>184</v>
      </c>
      <c r="C6" s="489"/>
      <c r="D6" s="472"/>
      <c r="E6" s="473"/>
      <c r="F6" s="473"/>
      <c r="G6" s="473"/>
      <c r="H6" s="473"/>
      <c r="I6" s="473"/>
      <c r="J6" s="474"/>
      <c r="K6" s="148"/>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row>
    <row r="7" spans="1:38" ht="38.25" customHeight="1" x14ac:dyDescent="0.2">
      <c r="A7" s="503"/>
      <c r="B7" s="495" t="s">
        <v>185</v>
      </c>
      <c r="C7" s="496"/>
      <c r="D7" s="475"/>
      <c r="E7" s="476"/>
      <c r="F7" s="476"/>
      <c r="G7" s="476"/>
      <c r="H7" s="476"/>
      <c r="I7" s="476"/>
      <c r="J7" s="477"/>
      <c r="K7" s="148"/>
      <c r="L7" s="250"/>
      <c r="M7" s="250"/>
      <c r="N7" s="250"/>
      <c r="O7" s="250"/>
      <c r="P7" s="250"/>
      <c r="Q7" s="250"/>
      <c r="R7" s="250"/>
      <c r="S7" s="250"/>
      <c r="T7" s="250"/>
      <c r="U7" s="250"/>
      <c r="V7" s="250"/>
      <c r="W7" s="250"/>
      <c r="X7" s="250"/>
      <c r="Y7" s="250"/>
      <c r="Z7" s="250"/>
      <c r="AA7" s="252" t="s">
        <v>186</v>
      </c>
      <c r="AB7" s="250"/>
      <c r="AC7" s="252" t="s">
        <v>187</v>
      </c>
      <c r="AD7" s="252" t="s">
        <v>188</v>
      </c>
      <c r="AE7" s="252" t="s">
        <v>189</v>
      </c>
      <c r="AF7" s="252" t="s">
        <v>190</v>
      </c>
      <c r="AG7" s="250"/>
      <c r="AH7" s="250" t="s">
        <v>191</v>
      </c>
      <c r="AI7" s="250"/>
      <c r="AJ7" s="250"/>
      <c r="AK7" s="250"/>
      <c r="AL7" s="250"/>
    </row>
    <row r="8" spans="1:38" ht="61.5" customHeight="1" x14ac:dyDescent="0.4">
      <c r="A8" s="55" t="s">
        <v>192</v>
      </c>
      <c r="B8" s="479" t="s">
        <v>508</v>
      </c>
      <c r="C8" s="480"/>
      <c r="D8" s="480"/>
      <c r="E8" s="480"/>
      <c r="F8" s="480"/>
      <c r="G8" s="480"/>
      <c r="H8" s="480"/>
      <c r="I8" s="480"/>
      <c r="J8" s="481"/>
      <c r="K8" s="150"/>
      <c r="L8" s="250"/>
      <c r="M8" s="250"/>
      <c r="N8" s="250"/>
      <c r="O8" s="250"/>
      <c r="P8" s="250"/>
      <c r="Q8" s="250"/>
      <c r="R8" s="250"/>
      <c r="S8" s="250"/>
      <c r="T8" s="250"/>
      <c r="U8" s="250"/>
      <c r="V8" s="250"/>
      <c r="W8" s="250"/>
      <c r="X8" s="250"/>
      <c r="Y8" s="250"/>
      <c r="Z8" s="250"/>
      <c r="AA8" s="252" t="s">
        <v>193</v>
      </c>
      <c r="AB8" s="250"/>
      <c r="AC8" s="250"/>
      <c r="AD8" s="252" t="s">
        <v>194</v>
      </c>
      <c r="AE8" s="250"/>
      <c r="AF8" s="252" t="s">
        <v>195</v>
      </c>
      <c r="AG8" s="250"/>
      <c r="AH8" s="250" t="s">
        <v>195</v>
      </c>
      <c r="AI8" s="250"/>
      <c r="AJ8" s="250"/>
      <c r="AK8" s="250"/>
      <c r="AL8" s="250"/>
    </row>
    <row r="9" spans="1:38" ht="48.75" customHeight="1" x14ac:dyDescent="0.4">
      <c r="A9" s="56" t="s">
        <v>196</v>
      </c>
      <c r="B9" s="151"/>
      <c r="C9" s="500">
        <f>データシート!D89</f>
        <v>0</v>
      </c>
      <c r="D9" s="500"/>
      <c r="E9" s="500"/>
      <c r="F9" s="500"/>
      <c r="G9" s="500"/>
      <c r="H9" s="309"/>
      <c r="I9" s="309"/>
      <c r="J9" s="308"/>
      <c r="K9" s="147"/>
      <c r="L9" s="250"/>
      <c r="M9" s="250"/>
      <c r="N9" s="250"/>
      <c r="O9" s="250"/>
      <c r="P9" s="250"/>
      <c r="Q9" s="250"/>
      <c r="R9" s="250"/>
      <c r="S9" s="250"/>
      <c r="T9" s="250"/>
      <c r="U9" s="250"/>
      <c r="V9" s="250"/>
      <c r="W9" s="250"/>
      <c r="X9" s="250"/>
      <c r="Y9" s="250"/>
      <c r="Z9" s="250"/>
      <c r="AA9" s="252"/>
      <c r="AB9" s="250"/>
      <c r="AC9" s="250"/>
      <c r="AD9" s="250"/>
      <c r="AE9" s="250"/>
      <c r="AF9" s="149" t="s">
        <v>197</v>
      </c>
      <c r="AG9" s="250"/>
      <c r="AH9" s="250" t="s">
        <v>198</v>
      </c>
      <c r="AI9" s="250"/>
      <c r="AJ9" s="250"/>
      <c r="AK9" s="250"/>
      <c r="AL9" s="250"/>
    </row>
    <row r="10" spans="1:38" ht="66.75" customHeight="1" x14ac:dyDescent="0.4">
      <c r="A10" s="57" t="s">
        <v>199</v>
      </c>
      <c r="B10" s="482" t="s">
        <v>200</v>
      </c>
      <c r="C10" s="483"/>
      <c r="D10" s="483"/>
      <c r="E10" s="483"/>
      <c r="F10" s="483"/>
      <c r="G10" s="483"/>
      <c r="H10" s="483"/>
      <c r="I10" s="483"/>
      <c r="J10" s="484"/>
      <c r="K10" s="150"/>
      <c r="L10" s="250"/>
      <c r="M10" s="250"/>
      <c r="N10" s="250"/>
      <c r="O10" s="250"/>
      <c r="P10" s="250"/>
      <c r="Q10" s="250"/>
      <c r="R10" s="250"/>
      <c r="S10" s="250"/>
      <c r="T10" s="250"/>
      <c r="U10" s="250"/>
      <c r="V10" s="250"/>
      <c r="W10" s="250"/>
      <c r="X10" s="250"/>
      <c r="Y10" s="250"/>
      <c r="Z10" s="250"/>
      <c r="AA10" s="252"/>
      <c r="AB10" s="250"/>
      <c r="AC10" s="250"/>
      <c r="AD10" s="250"/>
      <c r="AE10" s="250"/>
      <c r="AF10" s="252" t="s">
        <v>201</v>
      </c>
      <c r="AG10" s="250"/>
      <c r="AH10" s="250" t="s">
        <v>202</v>
      </c>
      <c r="AI10" s="250"/>
      <c r="AJ10" s="250"/>
      <c r="AK10" s="250"/>
      <c r="AL10" s="250"/>
    </row>
    <row r="11" spans="1:38" ht="37.5" customHeight="1" x14ac:dyDescent="0.4">
      <c r="A11" s="485" t="s">
        <v>203</v>
      </c>
      <c r="B11" s="488" t="s">
        <v>182</v>
      </c>
      <c r="C11" s="489"/>
      <c r="D11" s="490" t="str">
        <f>データシート!P74</f>
        <v/>
      </c>
      <c r="E11" s="491"/>
      <c r="F11" s="491"/>
      <c r="G11" s="491"/>
      <c r="H11" s="491"/>
      <c r="I11" s="491"/>
      <c r="J11" s="492"/>
      <c r="K11" s="147"/>
      <c r="L11" s="250"/>
      <c r="M11" s="250"/>
      <c r="N11" s="250"/>
      <c r="O11" s="250"/>
      <c r="P11" s="250"/>
      <c r="Q11" s="250"/>
      <c r="R11" s="250"/>
      <c r="S11" s="250"/>
      <c r="T11" s="250"/>
      <c r="U11" s="250"/>
      <c r="V11" s="250"/>
      <c r="W11" s="250"/>
      <c r="X11" s="250"/>
      <c r="Y11" s="250"/>
      <c r="Z11" s="250"/>
      <c r="AA11" s="253"/>
      <c r="AB11" s="250"/>
      <c r="AC11" s="250"/>
      <c r="AD11" s="250"/>
      <c r="AE11" s="250"/>
      <c r="AF11" s="252" t="s">
        <v>204</v>
      </c>
      <c r="AG11" s="250"/>
      <c r="AH11" s="250" t="s">
        <v>205</v>
      </c>
      <c r="AI11" s="250"/>
      <c r="AJ11" s="250"/>
      <c r="AK11" s="250"/>
      <c r="AL11" s="250"/>
    </row>
    <row r="12" spans="1:38" ht="37.5" customHeight="1" x14ac:dyDescent="0.4">
      <c r="A12" s="486"/>
      <c r="B12" s="493" t="s">
        <v>183</v>
      </c>
      <c r="C12" s="494"/>
      <c r="D12" s="469" t="s">
        <v>502</v>
      </c>
      <c r="E12" s="470"/>
      <c r="F12" s="470"/>
      <c r="G12" s="470"/>
      <c r="H12" s="470"/>
      <c r="I12" s="470"/>
      <c r="J12" s="471"/>
      <c r="K12" s="147"/>
      <c r="L12" s="250"/>
      <c r="M12" s="250"/>
      <c r="N12" s="250"/>
      <c r="O12" s="250"/>
      <c r="P12" s="250"/>
      <c r="Q12" s="250"/>
      <c r="R12" s="250"/>
      <c r="S12" s="250"/>
      <c r="T12" s="250"/>
      <c r="U12" s="250"/>
      <c r="V12" s="250"/>
      <c r="W12" s="250"/>
      <c r="X12" s="250"/>
      <c r="Y12" s="250"/>
      <c r="Z12" s="250"/>
      <c r="AA12" s="250"/>
      <c r="AB12" s="250"/>
      <c r="AC12" s="250"/>
      <c r="AD12" s="250"/>
      <c r="AE12" s="250"/>
      <c r="AF12" s="252" t="s">
        <v>206</v>
      </c>
      <c r="AG12" s="250"/>
      <c r="AH12" s="250" t="s">
        <v>204</v>
      </c>
      <c r="AI12" s="250"/>
      <c r="AJ12" s="250"/>
      <c r="AK12" s="250"/>
      <c r="AL12" s="250"/>
    </row>
    <row r="13" spans="1:38" ht="37.5" customHeight="1" x14ac:dyDescent="0.4">
      <c r="A13" s="486"/>
      <c r="B13" s="495" t="s">
        <v>185</v>
      </c>
      <c r="C13" s="496"/>
      <c r="D13" s="472"/>
      <c r="E13" s="473"/>
      <c r="F13" s="473"/>
      <c r="G13" s="473"/>
      <c r="H13" s="473"/>
      <c r="I13" s="473"/>
      <c r="J13" s="474"/>
      <c r="K13" s="147"/>
      <c r="L13" s="250"/>
      <c r="M13" s="250"/>
      <c r="N13" s="250"/>
      <c r="O13" s="250"/>
      <c r="P13" s="250"/>
      <c r="Q13" s="250"/>
      <c r="R13" s="250"/>
      <c r="S13" s="250"/>
      <c r="T13" s="250"/>
      <c r="U13" s="250"/>
      <c r="V13" s="250"/>
      <c r="W13" s="250"/>
      <c r="X13" s="250"/>
      <c r="Y13" s="250"/>
      <c r="Z13" s="250"/>
      <c r="AA13" s="250"/>
      <c r="AB13" s="250"/>
      <c r="AC13" s="250"/>
      <c r="AD13" s="250"/>
      <c r="AE13" s="250"/>
      <c r="AF13" s="252" t="s">
        <v>207</v>
      </c>
      <c r="AG13" s="250"/>
      <c r="AH13" s="250" t="s">
        <v>208</v>
      </c>
      <c r="AI13" s="250"/>
      <c r="AJ13" s="250"/>
      <c r="AK13" s="250"/>
      <c r="AL13" s="250"/>
    </row>
    <row r="14" spans="1:38" ht="37.5" customHeight="1" x14ac:dyDescent="0.4">
      <c r="A14" s="486"/>
      <c r="B14" s="58" t="s">
        <v>209</v>
      </c>
      <c r="C14" s="59" t="s">
        <v>210</v>
      </c>
      <c r="D14" s="472"/>
      <c r="E14" s="473"/>
      <c r="F14" s="473"/>
      <c r="G14" s="473"/>
      <c r="H14" s="473"/>
      <c r="I14" s="473"/>
      <c r="J14" s="474"/>
      <c r="K14" s="147"/>
      <c r="L14" s="250"/>
      <c r="M14" s="250"/>
      <c r="N14" s="250"/>
      <c r="O14" s="250"/>
      <c r="P14" s="250"/>
      <c r="Q14" s="250"/>
      <c r="R14" s="250"/>
      <c r="S14" s="250"/>
      <c r="T14" s="250"/>
      <c r="U14" s="250"/>
      <c r="V14" s="250"/>
      <c r="W14" s="250"/>
      <c r="X14" s="250"/>
      <c r="Y14" s="250"/>
      <c r="Z14" s="250"/>
      <c r="AA14" s="250"/>
      <c r="AB14" s="250"/>
      <c r="AC14" s="250"/>
      <c r="AD14" s="250"/>
      <c r="AE14" s="250"/>
      <c r="AF14" s="252" t="s">
        <v>202</v>
      </c>
      <c r="AG14" s="250"/>
      <c r="AH14" s="250"/>
      <c r="AI14" s="250"/>
      <c r="AJ14" s="250"/>
      <c r="AK14" s="250"/>
      <c r="AL14" s="250"/>
    </row>
    <row r="15" spans="1:38" ht="37.5" customHeight="1" x14ac:dyDescent="0.4">
      <c r="A15" s="487"/>
      <c r="B15" s="497" t="s">
        <v>211</v>
      </c>
      <c r="C15" s="498"/>
      <c r="D15" s="475"/>
      <c r="E15" s="476"/>
      <c r="F15" s="476"/>
      <c r="G15" s="476"/>
      <c r="H15" s="476"/>
      <c r="I15" s="476"/>
      <c r="J15" s="477"/>
      <c r="K15" s="147"/>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row>
    <row r="16" spans="1:38" ht="36" customHeight="1" x14ac:dyDescent="0.4">
      <c r="A16" s="60" t="s">
        <v>212</v>
      </c>
      <c r="B16" s="497" t="s">
        <v>213</v>
      </c>
      <c r="C16" s="499"/>
      <c r="D16" s="499"/>
      <c r="E16" s="499"/>
      <c r="F16" s="499"/>
      <c r="G16" s="499"/>
      <c r="H16" s="499"/>
      <c r="I16" s="499"/>
      <c r="J16" s="498"/>
      <c r="K16" s="1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row>
    <row r="17" spans="1:38" ht="50.25" customHeight="1" x14ac:dyDescent="0.4">
      <c r="A17" s="478" t="s">
        <v>214</v>
      </c>
      <c r="B17" s="478"/>
      <c r="C17" s="478"/>
      <c r="D17" s="478"/>
      <c r="E17" s="478"/>
      <c r="F17" s="478"/>
      <c r="G17" s="478"/>
      <c r="H17" s="478"/>
      <c r="I17" s="478"/>
      <c r="J17" s="478"/>
      <c r="K17" s="478"/>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row>
  </sheetData>
  <sheetProtection algorithmName="SHA-512" hashValue="J91NIHNheLGUlnrSoXKBB3N2Pc8hp8XCGfMBM6NHdqk5gxexabVwRLzEZoVqaWZul/Al5g1Tudh4xXFENOhvfg==" saltValue="7eNlk0iW6N1io8ojW1Ta7g==" spinCount="100000" sheet="1" objects="1" scenarios="1" formatCells="0" selectLockedCells="1"/>
  <mergeCells count="21">
    <mergeCell ref="A2:K2"/>
    <mergeCell ref="A3:A7"/>
    <mergeCell ref="B3:J3"/>
    <mergeCell ref="B4:C4"/>
    <mergeCell ref="D4:J4"/>
    <mergeCell ref="B5:C5"/>
    <mergeCell ref="B6:C6"/>
    <mergeCell ref="B7:C7"/>
    <mergeCell ref="D5:J7"/>
    <mergeCell ref="D12:J15"/>
    <mergeCell ref="A17:K17"/>
    <mergeCell ref="B8:J8"/>
    <mergeCell ref="B10:J10"/>
    <mergeCell ref="A11:A15"/>
    <mergeCell ref="B11:C11"/>
    <mergeCell ref="D11:J11"/>
    <mergeCell ref="B12:C12"/>
    <mergeCell ref="B13:C13"/>
    <mergeCell ref="B15:C15"/>
    <mergeCell ref="B16:J16"/>
    <mergeCell ref="C9:G9"/>
  </mergeCells>
  <phoneticPr fontId="1"/>
  <pageMargins left="0.70866141732283472" right="0.31496062992125984" top="0.74803149606299213" bottom="0.74803149606299213" header="0.31496062992125984" footer="0.31496062992125984"/>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249977111117893"/>
  </sheetPr>
  <dimension ref="A1:N32"/>
  <sheetViews>
    <sheetView showGridLines="0" view="pageBreakPreview" topLeftCell="A16" zoomScaleNormal="100" zoomScaleSheetLayoutView="100" workbookViewId="0">
      <selection activeCell="J21" sqref="J21:M21"/>
    </sheetView>
  </sheetViews>
  <sheetFormatPr defaultColWidth="9" defaultRowHeight="13.5" x14ac:dyDescent="0.4"/>
  <cols>
    <col min="1" max="1" width="1" style="61" customWidth="1"/>
    <col min="2" max="2" width="7.375" style="61" customWidth="1"/>
    <col min="3" max="3" width="12.875" style="61" customWidth="1"/>
    <col min="4" max="4" width="4.25" style="61" customWidth="1"/>
    <col min="5" max="5" width="7.375" style="61" customWidth="1"/>
    <col min="6" max="6" width="6.625" style="61" customWidth="1"/>
    <col min="7" max="7" width="5.5" style="61" customWidth="1"/>
    <col min="8" max="8" width="4.25" style="61" customWidth="1"/>
    <col min="9" max="9" width="10.75" style="61" customWidth="1"/>
    <col min="10" max="11" width="7.125" style="61" customWidth="1"/>
    <col min="12" max="12" width="3.5" style="61" customWidth="1"/>
    <col min="13" max="13" width="3.125" style="61" customWidth="1"/>
    <col min="14" max="14" width="1.625" style="61" customWidth="1"/>
    <col min="15" max="15" width="7.125" style="61" customWidth="1"/>
    <col min="16" max="16384" width="9" style="61"/>
  </cols>
  <sheetData>
    <row r="1" spans="1:14" x14ac:dyDescent="0.4">
      <c r="A1" s="38"/>
      <c r="B1" s="38" t="s">
        <v>215</v>
      </c>
      <c r="C1" s="38"/>
      <c r="D1" s="38"/>
      <c r="E1" s="38"/>
      <c r="F1" s="38"/>
      <c r="G1" s="38"/>
      <c r="H1" s="38"/>
      <c r="I1" s="38"/>
      <c r="J1" s="38"/>
      <c r="K1" s="38"/>
      <c r="L1" s="38"/>
      <c r="M1" s="38"/>
      <c r="N1" s="38"/>
    </row>
    <row r="2" spans="1:14" ht="16.5" customHeight="1" x14ac:dyDescent="0.4">
      <c r="A2" s="38"/>
      <c r="B2" s="38"/>
      <c r="C2" s="38"/>
      <c r="D2" s="38"/>
      <c r="E2" s="38"/>
      <c r="F2" s="38"/>
      <c r="G2" s="38"/>
      <c r="H2" s="38"/>
      <c r="I2" s="38"/>
      <c r="J2" s="38"/>
      <c r="K2" s="38"/>
      <c r="L2" s="38"/>
      <c r="M2" s="38"/>
      <c r="N2" s="38"/>
    </row>
    <row r="3" spans="1:14" ht="14.25" x14ac:dyDescent="0.4">
      <c r="A3" s="38"/>
      <c r="B3" s="152" t="s">
        <v>135</v>
      </c>
      <c r="C3" s="38"/>
      <c r="D3" s="38"/>
      <c r="E3" s="38"/>
      <c r="F3" s="38"/>
      <c r="G3" s="38"/>
      <c r="H3" s="38"/>
      <c r="I3" s="38"/>
      <c r="J3" s="38"/>
      <c r="K3" s="38"/>
      <c r="L3" s="38"/>
      <c r="M3" s="38"/>
      <c r="N3" s="38"/>
    </row>
    <row r="4" spans="1:14" ht="18" customHeight="1" x14ac:dyDescent="0.4">
      <c r="A4" s="38"/>
      <c r="B4" s="152" t="s">
        <v>216</v>
      </c>
      <c r="C4" s="38"/>
      <c r="D4" s="38"/>
      <c r="E4" s="38"/>
      <c r="F4" s="38"/>
      <c r="G4" s="38"/>
      <c r="H4" s="38"/>
      <c r="I4" s="38"/>
      <c r="J4" s="38"/>
      <c r="K4" s="38"/>
      <c r="L4" s="38"/>
      <c r="M4" s="38"/>
      <c r="N4" s="38"/>
    </row>
    <row r="5" spans="1:14" x14ac:dyDescent="0.4">
      <c r="A5" s="38"/>
      <c r="B5" s="38"/>
      <c r="C5" s="38"/>
      <c r="D5" s="38"/>
      <c r="E5" s="38"/>
      <c r="F5" s="38"/>
      <c r="G5" s="38"/>
      <c r="H5" s="38"/>
      <c r="I5" s="38"/>
      <c r="J5" s="38"/>
      <c r="K5" s="38"/>
      <c r="L5" s="38"/>
      <c r="M5" s="38"/>
      <c r="N5" s="38"/>
    </row>
    <row r="6" spans="1:14" x14ac:dyDescent="0.4">
      <c r="A6" s="38"/>
      <c r="B6" s="38"/>
      <c r="C6" s="38"/>
      <c r="D6" s="38"/>
      <c r="E6" s="38"/>
      <c r="F6" s="38"/>
      <c r="G6" s="38"/>
      <c r="H6" s="38"/>
      <c r="I6" s="38"/>
      <c r="J6" s="38"/>
      <c r="K6" s="38"/>
      <c r="L6" s="38"/>
      <c r="M6" s="38"/>
      <c r="N6" s="38"/>
    </row>
    <row r="7" spans="1:14" ht="17.25" customHeight="1" x14ac:dyDescent="0.4">
      <c r="A7" s="38"/>
      <c r="B7" s="38"/>
      <c r="C7" s="38"/>
      <c r="D7" s="153" t="s">
        <v>217</v>
      </c>
      <c r="E7" s="38" t="s">
        <v>218</v>
      </c>
      <c r="F7" s="38"/>
      <c r="G7" s="517">
        <f>様式第１!J7</f>
        <v>0</v>
      </c>
      <c r="H7" s="517"/>
      <c r="I7" s="517"/>
      <c r="J7" s="517"/>
      <c r="K7" s="517"/>
      <c r="L7" s="517"/>
      <c r="M7" s="38"/>
      <c r="N7" s="38"/>
    </row>
    <row r="8" spans="1:14" ht="22.5" customHeight="1" x14ac:dyDescent="0.4">
      <c r="A8" s="38"/>
      <c r="B8" s="38"/>
      <c r="C8" s="38"/>
      <c r="D8" s="38"/>
      <c r="E8" s="38" t="s">
        <v>219</v>
      </c>
      <c r="F8" s="38"/>
      <c r="G8" s="517">
        <f>様式第１!J8</f>
        <v>0</v>
      </c>
      <c r="H8" s="517"/>
      <c r="I8" s="517"/>
      <c r="J8" s="517"/>
      <c r="K8" s="517"/>
      <c r="L8" s="517"/>
      <c r="M8" s="38"/>
      <c r="N8" s="38"/>
    </row>
    <row r="9" spans="1:14" ht="21.75" customHeight="1" x14ac:dyDescent="0.4">
      <c r="A9" s="38"/>
      <c r="B9" s="38"/>
      <c r="C9" s="38"/>
      <c r="D9" s="38"/>
      <c r="E9" s="457" t="s">
        <v>147</v>
      </c>
      <c r="F9" s="457"/>
      <c r="G9" s="518" t="str">
        <f>様式第１!J9</f>
        <v>　</v>
      </c>
      <c r="H9" s="518"/>
      <c r="I9" s="518"/>
      <c r="J9" s="518"/>
      <c r="K9" s="518"/>
      <c r="L9" s="38" t="s">
        <v>220</v>
      </c>
      <c r="M9" s="38"/>
      <c r="N9" s="38"/>
    </row>
    <row r="10" spans="1:14" ht="20.25" customHeight="1" x14ac:dyDescent="0.4">
      <c r="A10" s="38"/>
      <c r="B10" s="38"/>
      <c r="C10" s="38"/>
      <c r="D10" s="38" t="s">
        <v>221</v>
      </c>
      <c r="E10" s="38"/>
      <c r="F10" s="38"/>
      <c r="G10" s="38"/>
      <c r="H10" s="517">
        <f>様式第１!L13</f>
        <v>0</v>
      </c>
      <c r="I10" s="517"/>
      <c r="J10" s="517"/>
      <c r="K10" s="517"/>
      <c r="L10" s="517"/>
      <c r="M10" s="38" t="s">
        <v>222</v>
      </c>
      <c r="N10" s="38"/>
    </row>
    <row r="11" spans="1:14" x14ac:dyDescent="0.4">
      <c r="A11" s="38"/>
      <c r="B11" s="38"/>
      <c r="C11" s="38"/>
      <c r="D11" s="38"/>
      <c r="E11" s="38"/>
      <c r="F11" s="38"/>
      <c r="G11" s="38"/>
      <c r="H11" s="38"/>
      <c r="I11" s="516"/>
      <c r="J11" s="516"/>
      <c r="K11" s="516"/>
      <c r="L11" s="516"/>
      <c r="M11" s="38"/>
      <c r="N11" s="38"/>
    </row>
    <row r="12" spans="1:14" x14ac:dyDescent="0.4">
      <c r="A12" s="38"/>
      <c r="B12" s="38"/>
      <c r="C12" s="38"/>
      <c r="D12" s="38"/>
      <c r="E12" s="38"/>
      <c r="F12" s="38"/>
      <c r="G12" s="38"/>
      <c r="H12" s="38"/>
      <c r="I12" s="38"/>
      <c r="J12" s="38"/>
      <c r="K12" s="38"/>
      <c r="L12" s="38"/>
      <c r="M12" s="38"/>
      <c r="N12" s="38"/>
    </row>
    <row r="13" spans="1:14" ht="14.25" x14ac:dyDescent="0.4">
      <c r="A13" s="38"/>
      <c r="B13" s="38" t="s">
        <v>223</v>
      </c>
      <c r="C13" s="38"/>
      <c r="D13" s="152" t="s">
        <v>503</v>
      </c>
      <c r="E13" s="38"/>
      <c r="F13" s="38"/>
      <c r="G13" s="38"/>
      <c r="H13" s="38"/>
      <c r="I13" s="38"/>
      <c r="J13" s="38"/>
      <c r="K13" s="38"/>
      <c r="L13" s="38"/>
      <c r="M13" s="38"/>
      <c r="N13" s="38"/>
    </row>
    <row r="14" spans="1:14" ht="14.25" x14ac:dyDescent="0.4">
      <c r="A14" s="38"/>
      <c r="B14" s="38"/>
      <c r="C14" s="152" t="s">
        <v>224</v>
      </c>
      <c r="D14" s="38"/>
      <c r="E14" s="38"/>
      <c r="F14" s="38"/>
      <c r="G14" s="38"/>
      <c r="H14" s="38"/>
      <c r="I14" s="38"/>
      <c r="J14" s="38"/>
      <c r="K14" s="38"/>
      <c r="L14" s="38"/>
      <c r="M14" s="38"/>
      <c r="N14" s="38"/>
    </row>
    <row r="15" spans="1:14" x14ac:dyDescent="0.4">
      <c r="A15" s="38"/>
      <c r="B15" s="38"/>
      <c r="C15" s="38"/>
      <c r="D15" s="38"/>
      <c r="E15" s="38"/>
      <c r="F15" s="38"/>
      <c r="G15" s="38"/>
      <c r="H15" s="38"/>
      <c r="I15" s="38"/>
      <c r="J15" s="38"/>
      <c r="K15" s="38"/>
      <c r="L15" s="38"/>
      <c r="M15" s="38"/>
      <c r="N15" s="38"/>
    </row>
    <row r="16" spans="1:14" x14ac:dyDescent="0.4">
      <c r="A16" s="38"/>
      <c r="B16" s="38"/>
      <c r="C16" s="38"/>
      <c r="D16" s="38"/>
      <c r="E16" s="38"/>
      <c r="F16" s="38"/>
      <c r="G16" s="38"/>
      <c r="H16" s="38"/>
      <c r="I16" s="38"/>
      <c r="J16" s="38"/>
      <c r="K16" s="38"/>
      <c r="L16" s="38"/>
      <c r="M16" s="38"/>
      <c r="N16" s="38"/>
    </row>
    <row r="17" spans="1:14" ht="61.5" customHeight="1" x14ac:dyDescent="0.4">
      <c r="A17" s="38"/>
      <c r="B17" s="510" t="s">
        <v>225</v>
      </c>
      <c r="C17" s="510"/>
      <c r="D17" s="510"/>
      <c r="E17" s="510"/>
      <c r="F17" s="510"/>
      <c r="G17" s="510"/>
      <c r="H17" s="510"/>
      <c r="I17" s="510"/>
      <c r="J17" s="510"/>
      <c r="K17" s="510"/>
      <c r="L17" s="510"/>
      <c r="M17" s="510"/>
      <c r="N17" s="510"/>
    </row>
    <row r="18" spans="1:14" ht="18" customHeight="1" x14ac:dyDescent="0.4">
      <c r="A18" s="38"/>
      <c r="B18" s="38"/>
      <c r="C18" s="38"/>
      <c r="D18" s="38"/>
      <c r="E18" s="38"/>
      <c r="F18" s="38"/>
      <c r="G18" s="38" t="s">
        <v>226</v>
      </c>
      <c r="H18" s="38"/>
      <c r="I18" s="38"/>
      <c r="J18" s="38"/>
      <c r="K18" s="38"/>
      <c r="L18" s="38"/>
      <c r="M18" s="38"/>
      <c r="N18" s="38"/>
    </row>
    <row r="19" spans="1:14" ht="18" customHeight="1" x14ac:dyDescent="0.4">
      <c r="A19" s="38"/>
      <c r="B19" s="38"/>
      <c r="C19" s="38"/>
      <c r="D19" s="38"/>
      <c r="E19" s="38"/>
      <c r="F19" s="38"/>
      <c r="G19" s="38"/>
      <c r="H19" s="38"/>
      <c r="I19" s="38"/>
      <c r="J19" s="38"/>
      <c r="K19" s="38"/>
      <c r="L19" s="38"/>
      <c r="M19" s="38"/>
      <c r="N19" s="38"/>
    </row>
    <row r="20" spans="1:14" ht="33" customHeight="1" x14ac:dyDescent="0.4">
      <c r="A20" s="38"/>
      <c r="B20" s="438" t="s">
        <v>227</v>
      </c>
      <c r="C20" s="438"/>
      <c r="D20" s="511" t="s">
        <v>228</v>
      </c>
      <c r="E20" s="512"/>
      <c r="F20" s="513" t="str">
        <f>様式第１!I30</f>
        <v/>
      </c>
      <c r="G20" s="514"/>
      <c r="H20" s="514"/>
      <c r="I20" s="515"/>
      <c r="J20" s="137" t="s">
        <v>229</v>
      </c>
      <c r="K20" s="137"/>
      <c r="L20" s="137"/>
      <c r="M20" s="154"/>
      <c r="N20" s="38"/>
    </row>
    <row r="21" spans="1:14" ht="33" customHeight="1" x14ac:dyDescent="0.4">
      <c r="A21" s="38"/>
      <c r="B21" s="438" t="s">
        <v>230</v>
      </c>
      <c r="C21" s="438"/>
      <c r="D21" s="447">
        <f>データシート!D35</f>
        <v>0</v>
      </c>
      <c r="E21" s="447"/>
      <c r="F21" s="447"/>
      <c r="G21" s="447"/>
      <c r="H21" s="447"/>
      <c r="I21" s="48" t="s">
        <v>231</v>
      </c>
      <c r="J21" s="447">
        <f>データシート!D37</f>
        <v>0</v>
      </c>
      <c r="K21" s="447"/>
      <c r="L21" s="447"/>
      <c r="M21" s="447"/>
      <c r="N21" s="38"/>
    </row>
    <row r="22" spans="1:14" ht="33" customHeight="1" x14ac:dyDescent="0.4">
      <c r="A22" s="38"/>
      <c r="B22" s="438" t="s">
        <v>232</v>
      </c>
      <c r="C22" s="438"/>
      <c r="D22" s="447">
        <f>データシート!D36</f>
        <v>0</v>
      </c>
      <c r="E22" s="447"/>
      <c r="F22" s="447"/>
      <c r="G22" s="447"/>
      <c r="H22" s="447"/>
      <c r="I22" s="48" t="s">
        <v>233</v>
      </c>
      <c r="J22" s="509">
        <f>データシート!D38</f>
        <v>0</v>
      </c>
      <c r="K22" s="447"/>
      <c r="L22" s="447"/>
      <c r="M22" s="447"/>
      <c r="N22" s="38"/>
    </row>
    <row r="23" spans="1:14" ht="33" customHeight="1" x14ac:dyDescent="0.4">
      <c r="A23" s="38"/>
      <c r="B23" s="438" t="s">
        <v>234</v>
      </c>
      <c r="C23" s="438"/>
      <c r="D23" s="447">
        <f>データシート!D39</f>
        <v>0</v>
      </c>
      <c r="E23" s="447"/>
      <c r="F23" s="447"/>
      <c r="G23" s="48"/>
      <c r="H23" s="155" t="s">
        <v>235</v>
      </c>
      <c r="I23" s="447">
        <f>データシート!D40</f>
        <v>0</v>
      </c>
      <c r="J23" s="447"/>
      <c r="K23" s="447"/>
      <c r="L23" s="447"/>
      <c r="M23" s="447"/>
      <c r="N23" s="38"/>
    </row>
    <row r="24" spans="1:14" ht="33" customHeight="1" x14ac:dyDescent="0.4">
      <c r="A24" s="38"/>
      <c r="B24" s="438" t="s">
        <v>236</v>
      </c>
      <c r="C24" s="438"/>
      <c r="D24" s="507">
        <f>データシート!D42</f>
        <v>0</v>
      </c>
      <c r="E24" s="507"/>
      <c r="F24" s="507"/>
      <c r="G24" s="507"/>
      <c r="H24" s="507"/>
      <c r="I24" s="507"/>
      <c r="J24" s="507"/>
      <c r="K24" s="507"/>
      <c r="L24" s="507"/>
      <c r="M24" s="507"/>
      <c r="N24" s="38"/>
    </row>
    <row r="25" spans="1:14" ht="33" customHeight="1" x14ac:dyDescent="0.4">
      <c r="A25" s="38"/>
      <c r="B25" s="438" t="s">
        <v>237</v>
      </c>
      <c r="C25" s="438"/>
      <c r="D25" s="507">
        <f>データシート!D41</f>
        <v>0</v>
      </c>
      <c r="E25" s="507"/>
      <c r="F25" s="507"/>
      <c r="G25" s="507"/>
      <c r="H25" s="507"/>
      <c r="I25" s="507"/>
      <c r="J25" s="507"/>
      <c r="K25" s="507"/>
      <c r="L25" s="507"/>
      <c r="M25" s="507"/>
      <c r="N25" s="38"/>
    </row>
    <row r="26" spans="1:14" x14ac:dyDescent="0.4">
      <c r="A26" s="38"/>
      <c r="B26" s="156" t="s">
        <v>238</v>
      </c>
      <c r="C26" s="38"/>
      <c r="D26" s="38"/>
      <c r="E26" s="38"/>
      <c r="F26" s="38"/>
      <c r="G26" s="38"/>
      <c r="H26" s="38"/>
      <c r="I26" s="38"/>
      <c r="J26" s="38"/>
      <c r="K26" s="38"/>
      <c r="L26" s="38"/>
      <c r="M26" s="38"/>
      <c r="N26" s="38"/>
    </row>
    <row r="27" spans="1:14" x14ac:dyDescent="0.4">
      <c r="A27" s="38"/>
      <c r="B27" s="156" t="s">
        <v>239</v>
      </c>
      <c r="C27" s="38"/>
      <c r="D27" s="38"/>
      <c r="E27" s="38"/>
      <c r="F27" s="38"/>
      <c r="G27" s="38"/>
      <c r="H27" s="38"/>
      <c r="I27" s="38"/>
      <c r="J27" s="38"/>
      <c r="K27" s="38"/>
      <c r="L27" s="38"/>
      <c r="M27" s="38"/>
      <c r="N27" s="38"/>
    </row>
    <row r="28" spans="1:14" x14ac:dyDescent="0.4">
      <c r="A28" s="38"/>
      <c r="B28" s="38"/>
      <c r="C28" s="38"/>
      <c r="D28" s="38"/>
      <c r="E28" s="38"/>
      <c r="F28" s="38"/>
      <c r="G28" s="38"/>
      <c r="H28" s="38"/>
      <c r="I28" s="38"/>
      <c r="J28" s="38"/>
      <c r="K28" s="38"/>
      <c r="L28" s="38"/>
      <c r="M28" s="38"/>
      <c r="N28" s="38"/>
    </row>
    <row r="29" spans="1:14" x14ac:dyDescent="0.4">
      <c r="A29" s="38"/>
      <c r="B29" s="157"/>
      <c r="C29" s="157"/>
      <c r="D29" s="157"/>
      <c r="E29" s="157"/>
      <c r="F29" s="157"/>
      <c r="G29" s="157"/>
      <c r="H29" s="157"/>
      <c r="I29" s="157"/>
      <c r="J29" s="157"/>
      <c r="K29" s="157"/>
      <c r="L29" s="157"/>
      <c r="M29" s="157"/>
      <c r="N29" s="38"/>
    </row>
    <row r="30" spans="1:14" ht="16.5" customHeight="1" x14ac:dyDescent="0.4">
      <c r="A30" s="38"/>
      <c r="B30" s="38" t="s">
        <v>240</v>
      </c>
      <c r="C30" s="38"/>
      <c r="D30" s="38"/>
      <c r="E30" s="38"/>
      <c r="F30" s="38"/>
      <c r="G30" s="38"/>
      <c r="H30" s="38"/>
      <c r="I30" s="38"/>
      <c r="J30" s="38"/>
      <c r="K30" s="38"/>
      <c r="L30" s="38"/>
      <c r="M30" s="38"/>
      <c r="N30" s="38"/>
    </row>
    <row r="31" spans="1:14" ht="41.1" customHeight="1" x14ac:dyDescent="0.4">
      <c r="A31" s="38"/>
      <c r="B31" s="437" t="s">
        <v>241</v>
      </c>
      <c r="C31" s="437"/>
      <c r="D31" s="48" t="s">
        <v>504</v>
      </c>
      <c r="E31" s="139"/>
      <c r="F31" s="508"/>
      <c r="G31" s="439"/>
      <c r="H31" s="158" t="s">
        <v>134</v>
      </c>
      <c r="I31" s="48" t="s">
        <v>242</v>
      </c>
      <c r="J31" s="438"/>
      <c r="K31" s="438"/>
      <c r="L31" s="438"/>
      <c r="M31" s="438"/>
      <c r="N31" s="38"/>
    </row>
    <row r="32" spans="1:14" ht="39.75" customHeight="1" x14ac:dyDescent="0.4">
      <c r="A32" s="38"/>
      <c r="B32" s="142"/>
      <c r="C32" s="142"/>
      <c r="D32" s="142"/>
      <c r="E32" s="142"/>
      <c r="F32" s="142"/>
      <c r="G32" s="142"/>
      <c r="H32" s="142"/>
      <c r="I32" s="142"/>
      <c r="J32" s="142"/>
      <c r="K32" s="142"/>
      <c r="L32" s="142"/>
      <c r="M32" s="142"/>
      <c r="N32" s="38"/>
    </row>
  </sheetData>
  <sheetProtection sheet="1" objects="1" scenarios="1" formatCells="0" selectLockedCells="1"/>
  <mergeCells count="26">
    <mergeCell ref="I11:L11"/>
    <mergeCell ref="G7:L7"/>
    <mergeCell ref="G8:L8"/>
    <mergeCell ref="E9:F9"/>
    <mergeCell ref="G9:K9"/>
    <mergeCell ref="H10:L10"/>
    <mergeCell ref="B17:N17"/>
    <mergeCell ref="B20:C20"/>
    <mergeCell ref="D20:E20"/>
    <mergeCell ref="F20:I20"/>
    <mergeCell ref="B21:C21"/>
    <mergeCell ref="D21:H21"/>
    <mergeCell ref="J21:M21"/>
    <mergeCell ref="B22:C22"/>
    <mergeCell ref="D22:H22"/>
    <mergeCell ref="J22:M22"/>
    <mergeCell ref="B23:C23"/>
    <mergeCell ref="D23:F23"/>
    <mergeCell ref="I23:M23"/>
    <mergeCell ref="B24:C24"/>
    <mergeCell ref="D24:M24"/>
    <mergeCell ref="B25:C25"/>
    <mergeCell ref="D25:M25"/>
    <mergeCell ref="B31:C31"/>
    <mergeCell ref="F31:G31"/>
    <mergeCell ref="J31:M31"/>
  </mergeCells>
  <phoneticPr fontId="1"/>
  <dataValidations count="1">
    <dataValidation imeMode="halfKatakana" allowBlank="1" showInputMessage="1" showErrorMessage="1" sqref="D24:M24"/>
  </dataValidations>
  <pageMargins left="0.70866141732283472" right="0.51181102362204722" top="0.5511811023622047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zoomScaleNormal="100" workbookViewId="0">
      <selection activeCell="D17" sqref="D17:E17"/>
    </sheetView>
  </sheetViews>
  <sheetFormatPr defaultRowHeight="18.75" x14ac:dyDescent="0.4"/>
  <cols>
    <col min="1" max="1" width="8.875" customWidth="1"/>
    <col min="2" max="2" width="5.75" customWidth="1"/>
    <col min="3" max="3" width="11.125" customWidth="1"/>
    <col min="4" max="4" width="10.125" customWidth="1"/>
    <col min="5" max="5" width="11.125" style="287" customWidth="1"/>
    <col min="6" max="6" width="13.25" customWidth="1"/>
    <col min="7" max="7" width="12.5" style="287" customWidth="1"/>
    <col min="8" max="8" width="25.25" style="287" customWidth="1"/>
    <col min="9" max="9" width="4.5" customWidth="1"/>
  </cols>
  <sheetData>
    <row r="1" spans="1:10" ht="24" x14ac:dyDescent="0.4">
      <c r="A1" s="531" t="s">
        <v>408</v>
      </c>
      <c r="B1" s="532"/>
      <c r="C1" s="532"/>
      <c r="D1" s="532"/>
      <c r="E1" s="532"/>
      <c r="F1" s="532"/>
      <c r="G1" s="532"/>
      <c r="H1" s="532"/>
      <c r="I1" s="532"/>
    </row>
    <row r="2" spans="1:10" ht="18.75" customHeight="1" x14ac:dyDescent="0.4">
      <c r="A2" s="287"/>
      <c r="B2" s="2"/>
      <c r="C2" s="2"/>
      <c r="D2" s="2"/>
      <c r="E2" s="2"/>
      <c r="F2" s="2"/>
      <c r="G2" s="2"/>
      <c r="H2" s="523" t="str">
        <f>IF(データシート!C7&lt;&gt;"",データシート!C7,"　　年　　　月　　　日")</f>
        <v>　　年　　　月　　　日</v>
      </c>
      <c r="I2" s="523"/>
    </row>
    <row r="3" spans="1:10" x14ac:dyDescent="0.4">
      <c r="A3" s="270"/>
      <c r="B3" s="287"/>
      <c r="C3" s="287"/>
      <c r="D3" s="287"/>
      <c r="F3" s="287"/>
      <c r="I3" s="287"/>
    </row>
    <row r="4" spans="1:10" ht="18.75" customHeight="1" x14ac:dyDescent="0.4">
      <c r="A4" s="533" t="s">
        <v>409</v>
      </c>
      <c r="B4" s="533"/>
      <c r="C4" s="533"/>
      <c r="D4" s="533"/>
      <c r="E4" s="533"/>
      <c r="F4" s="533"/>
      <c r="G4" s="533"/>
      <c r="H4" s="533"/>
      <c r="I4" s="533"/>
    </row>
    <row r="5" spans="1:10" ht="9.75" customHeight="1" x14ac:dyDescent="0.4">
      <c r="A5" s="271"/>
      <c r="B5" s="287"/>
      <c r="C5" s="287"/>
      <c r="D5" s="287"/>
      <c r="F5" s="287"/>
      <c r="I5" s="287"/>
    </row>
    <row r="6" spans="1:10" ht="18.75" customHeight="1" x14ac:dyDescent="0.4">
      <c r="A6" s="521" t="s">
        <v>480</v>
      </c>
      <c r="B6" s="521"/>
      <c r="C6" s="521"/>
      <c r="D6" s="521"/>
      <c r="E6" s="525" t="str">
        <f>データシート!D17&amp;""</f>
        <v/>
      </c>
      <c r="F6" s="525"/>
      <c r="G6" s="525"/>
      <c r="H6" s="525"/>
      <c r="I6" s="525"/>
    </row>
    <row r="7" spans="1:10" ht="18.75" customHeight="1" x14ac:dyDescent="0.4">
      <c r="A7" s="287"/>
      <c r="B7" s="297"/>
      <c r="C7" s="521" t="s">
        <v>410</v>
      </c>
      <c r="D7" s="521"/>
      <c r="E7" s="301" t="str">
        <f>データシート!D18&amp;""</f>
        <v/>
      </c>
      <c r="F7" s="525" t="str">
        <f>データシート!D19&amp;""</f>
        <v/>
      </c>
      <c r="G7" s="525"/>
      <c r="H7" s="525"/>
      <c r="I7" s="525"/>
    </row>
    <row r="8" spans="1:10" ht="18.75" customHeight="1" x14ac:dyDescent="0.4">
      <c r="A8" s="287"/>
      <c r="B8" s="297"/>
      <c r="C8" s="522" t="s">
        <v>481</v>
      </c>
      <c r="D8" s="522"/>
      <c r="E8" s="524" t="str">
        <f>データシート!D45&amp;""</f>
        <v/>
      </c>
      <c r="F8" s="524"/>
      <c r="G8" s="524"/>
      <c r="H8" s="524"/>
      <c r="I8" s="296" t="s">
        <v>482</v>
      </c>
      <c r="J8" s="296"/>
    </row>
    <row r="9" spans="1:10" ht="7.5" customHeight="1" x14ac:dyDescent="0.4">
      <c r="A9" s="271"/>
      <c r="B9" s="287"/>
      <c r="C9" s="287"/>
      <c r="D9" s="287"/>
      <c r="F9" s="287"/>
      <c r="I9" s="287"/>
    </row>
    <row r="10" spans="1:10" x14ac:dyDescent="0.4">
      <c r="A10" s="272" t="s">
        <v>411</v>
      </c>
      <c r="B10" s="287"/>
      <c r="C10" s="287"/>
      <c r="D10" s="287"/>
      <c r="F10" s="287"/>
      <c r="I10" s="287"/>
    </row>
    <row r="11" spans="1:10" ht="14.25" customHeight="1" x14ac:dyDescent="0.4">
      <c r="A11" s="534" t="s">
        <v>412</v>
      </c>
      <c r="B11" s="535" t="s">
        <v>413</v>
      </c>
      <c r="C11" s="534" t="s">
        <v>414</v>
      </c>
      <c r="D11" s="534"/>
      <c r="E11" s="534"/>
      <c r="F11" s="534"/>
      <c r="G11" s="534"/>
      <c r="H11" s="534"/>
      <c r="I11" s="534"/>
    </row>
    <row r="12" spans="1:10" ht="14.25" customHeight="1" x14ac:dyDescent="0.4">
      <c r="A12" s="534"/>
      <c r="B12" s="535"/>
      <c r="C12" s="534"/>
      <c r="D12" s="534"/>
      <c r="E12" s="534"/>
      <c r="F12" s="534"/>
      <c r="G12" s="534"/>
      <c r="H12" s="534"/>
      <c r="I12" s="534"/>
    </row>
    <row r="13" spans="1:10" ht="14.25" customHeight="1" x14ac:dyDescent="0.4">
      <c r="A13" s="527" t="s">
        <v>415</v>
      </c>
      <c r="B13" s="530" t="str">
        <f>IF(C14&lt;&gt;"","○","")</f>
        <v/>
      </c>
      <c r="C13" s="535" t="s">
        <v>464</v>
      </c>
      <c r="D13" s="535"/>
      <c r="E13" s="519"/>
      <c r="F13" s="519"/>
      <c r="G13" s="298"/>
      <c r="H13" s="298"/>
      <c r="I13" s="273"/>
    </row>
    <row r="14" spans="1:10" ht="20.25" customHeight="1" x14ac:dyDescent="0.4">
      <c r="A14" s="528"/>
      <c r="B14" s="530"/>
      <c r="C14" s="539" t="str">
        <f>IF(データシート!D92&lt;&gt;"",データシート!D92&amp;データシート!E92,"") &amp; IF(データシート!D93&lt;&gt;"",データシート!D93&amp;データシート!E93,"") &amp;  IF(データシート!D94&lt;&gt;"",データシート!D94&amp;データシート!E94,"") &amp;  IF(データシート!D95&lt;&gt;"",データシート!D95&amp;データシート!E95,"")  &amp;  IF(データシート!D96&lt;&gt;"",データシート!D96&amp;データシート!E96,"")  &amp;  IF(データシート!D97&lt;&gt;"",データシート!D97&amp;データシート!E97,"")  &amp;  IF(データシート!D98&lt;&gt;"",データシート!D98&amp;データシート!E98,"")</f>
        <v/>
      </c>
      <c r="D14" s="540"/>
      <c r="E14" s="540"/>
      <c r="F14" s="540"/>
      <c r="G14" s="540"/>
      <c r="H14" s="540"/>
      <c r="I14" s="541"/>
    </row>
    <row r="15" spans="1:10" ht="20.25" customHeight="1" x14ac:dyDescent="0.4">
      <c r="A15" s="528"/>
      <c r="B15" s="530"/>
      <c r="C15" s="542"/>
      <c r="D15" s="543"/>
      <c r="E15" s="543"/>
      <c r="F15" s="543"/>
      <c r="G15" s="543"/>
      <c r="H15" s="543"/>
      <c r="I15" s="544"/>
    </row>
    <row r="16" spans="1:10" x14ac:dyDescent="0.4">
      <c r="A16" s="528"/>
      <c r="B16" s="530" t="str">
        <f>IF(D17&lt;&gt;"",IF(G17&lt;&gt;"","○",""),"")</f>
        <v/>
      </c>
      <c r="C16" s="536" t="s">
        <v>416</v>
      </c>
      <c r="D16" s="537"/>
      <c r="E16" s="537"/>
      <c r="F16" s="537"/>
      <c r="G16" s="537"/>
      <c r="H16" s="537"/>
      <c r="I16" s="538"/>
    </row>
    <row r="17" spans="1:9" ht="18.75" customHeight="1" x14ac:dyDescent="0.4">
      <c r="A17" s="529"/>
      <c r="B17" s="530"/>
      <c r="C17" s="274" t="s">
        <v>483</v>
      </c>
      <c r="D17" s="526" t="str">
        <f>IF(データシート!D100&lt;&gt;"",データシート!D100,"")</f>
        <v/>
      </c>
      <c r="E17" s="526"/>
      <c r="F17" s="275" t="s">
        <v>484</v>
      </c>
      <c r="G17" s="526" t="str">
        <f>IF(データシート!D101&lt;&gt;"",データシート!D101,"")</f>
        <v/>
      </c>
      <c r="H17" s="526"/>
      <c r="I17" s="300" t="s">
        <v>482</v>
      </c>
    </row>
    <row r="18" spans="1:9" s="287" customFormat="1" ht="18.75" customHeight="1" x14ac:dyDescent="0.4">
      <c r="A18" s="546" t="s">
        <v>496</v>
      </c>
      <c r="B18" s="547"/>
      <c r="C18" s="547"/>
      <c r="D18" s="547"/>
      <c r="E18" s="547"/>
      <c r="F18" s="547"/>
      <c r="G18" s="547"/>
      <c r="H18" s="547"/>
      <c r="I18" s="548"/>
    </row>
    <row r="19" spans="1:9" ht="19.5" customHeight="1" x14ac:dyDescent="0.4">
      <c r="A19" s="556" t="s">
        <v>417</v>
      </c>
      <c r="B19" s="557" t="s">
        <v>418</v>
      </c>
      <c r="C19" s="556" t="s">
        <v>419</v>
      </c>
      <c r="D19" s="545" t="s">
        <v>420</v>
      </c>
      <c r="E19" s="545"/>
      <c r="F19" s="545"/>
      <c r="G19" s="545"/>
      <c r="H19" s="545"/>
      <c r="I19" s="545"/>
    </row>
    <row r="20" spans="1:9" ht="18.75" customHeight="1" x14ac:dyDescent="0.4">
      <c r="A20" s="556"/>
      <c r="B20" s="557"/>
      <c r="C20" s="556"/>
      <c r="D20" s="552" t="s">
        <v>421</v>
      </c>
      <c r="E20" s="553"/>
      <c r="F20" s="276"/>
      <c r="G20" s="299"/>
      <c r="H20" s="299"/>
      <c r="I20" s="277"/>
    </row>
    <row r="21" spans="1:9" ht="25.5" customHeight="1" x14ac:dyDescent="0.4">
      <c r="A21" s="556"/>
      <c r="B21" s="530" t="str">
        <f>IF(データシート!D105&lt;&gt;"",データシート!D105,"")</f>
        <v/>
      </c>
      <c r="C21" s="549" t="s">
        <v>422</v>
      </c>
      <c r="D21" s="519" t="s">
        <v>423</v>
      </c>
      <c r="E21" s="520"/>
      <c r="F21" s="550" t="str">
        <f>IF(データシート!D106&lt;&gt;"",データシート!D106,"")</f>
        <v/>
      </c>
      <c r="G21" s="550"/>
      <c r="H21" s="550"/>
      <c r="I21" s="550" t="str">
        <f>IF(データシート!F103&lt;&gt;"",データシート!F103,"")</f>
        <v/>
      </c>
    </row>
    <row r="22" spans="1:9" ht="25.5" customHeight="1" x14ac:dyDescent="0.4">
      <c r="A22" s="556"/>
      <c r="B22" s="530"/>
      <c r="C22" s="549"/>
      <c r="D22" s="519" t="s">
        <v>424</v>
      </c>
      <c r="E22" s="520"/>
      <c r="F22" s="551" t="str">
        <f>IF(データシート!D107&lt;&gt;"",データシート!D107,"")</f>
        <v/>
      </c>
      <c r="G22" s="551"/>
      <c r="H22" s="551"/>
      <c r="I22" s="551" t="str">
        <f>IF(データシート!F104&lt;&gt;"",データシート!F104,"")</f>
        <v/>
      </c>
    </row>
    <row r="23" spans="1:9" ht="25.5" customHeight="1" x14ac:dyDescent="0.4">
      <c r="A23" s="556"/>
      <c r="B23" s="530"/>
      <c r="C23" s="549"/>
      <c r="D23" s="519" t="s">
        <v>425</v>
      </c>
      <c r="E23" s="520"/>
      <c r="F23" s="550" t="str">
        <f>IF(データシート!D108&lt;&gt;"",データシート!D108,"")</f>
        <v/>
      </c>
      <c r="G23" s="550"/>
      <c r="H23" s="550"/>
      <c r="I23" s="550" t="str">
        <f>IF(データシート!F105&lt;&gt;"",データシート!F105,"")</f>
        <v/>
      </c>
    </row>
    <row r="24" spans="1:9" ht="29.25" customHeight="1" x14ac:dyDescent="0.4">
      <c r="A24" s="556"/>
      <c r="B24" s="530"/>
      <c r="C24" s="549"/>
      <c r="D24" s="519" t="s">
        <v>426</v>
      </c>
      <c r="E24" s="520"/>
      <c r="F24" s="550" t="str">
        <f>IF(データシート!D109&lt;&gt;"",データシート!D109,"")</f>
        <v/>
      </c>
      <c r="G24" s="550"/>
      <c r="H24" s="550"/>
      <c r="I24" s="550" t="str">
        <f>IF(データシート!F106&lt;&gt;"",データシート!F106,"")</f>
        <v/>
      </c>
    </row>
    <row r="25" spans="1:9" ht="33" customHeight="1" x14ac:dyDescent="0.4">
      <c r="A25" s="556"/>
      <c r="B25" s="530" t="str">
        <f>IF(データシート!D111&lt;&gt;"",データシート!D111,"")</f>
        <v/>
      </c>
      <c r="C25" s="549" t="s">
        <v>427</v>
      </c>
      <c r="D25" s="519" t="s">
        <v>428</v>
      </c>
      <c r="E25" s="520"/>
      <c r="F25" s="550" t="str">
        <f>IF(データシート!D112&lt;&gt;"",データシート!D112,"")</f>
        <v/>
      </c>
      <c r="G25" s="550"/>
      <c r="H25" s="550"/>
      <c r="I25" s="550" t="str">
        <f>IF(データシート!F107&lt;&gt;"",データシート!F107,"")</f>
        <v/>
      </c>
    </row>
    <row r="26" spans="1:9" ht="33" customHeight="1" x14ac:dyDescent="0.4">
      <c r="A26" s="556"/>
      <c r="B26" s="530"/>
      <c r="C26" s="549"/>
      <c r="D26" s="519" t="s">
        <v>429</v>
      </c>
      <c r="E26" s="520"/>
      <c r="F26" s="550" t="str">
        <f>IF(データシート!D113&lt;&gt;"",データシート!D113,"")</f>
        <v/>
      </c>
      <c r="G26" s="550"/>
      <c r="H26" s="550"/>
      <c r="I26" s="550" t="str">
        <f>IF(データシート!F108&lt;&gt;"",データシート!F108,"")</f>
        <v/>
      </c>
    </row>
    <row r="27" spans="1:9" ht="33" customHeight="1" x14ac:dyDescent="0.4">
      <c r="A27" s="556"/>
      <c r="B27" s="530"/>
      <c r="C27" s="549"/>
      <c r="D27" s="519" t="s">
        <v>430</v>
      </c>
      <c r="E27" s="520"/>
      <c r="F27" s="550" t="str">
        <f>IF(データシート!D114&lt;&gt;"",データシート!D114,"")</f>
        <v/>
      </c>
      <c r="G27" s="550"/>
      <c r="H27" s="550"/>
      <c r="I27" s="550" t="str">
        <f>IF(データシート!F109&lt;&gt;"",データシート!F109,"")</f>
        <v/>
      </c>
    </row>
    <row r="28" spans="1:9" ht="33" customHeight="1" x14ac:dyDescent="0.4">
      <c r="A28" s="556"/>
      <c r="B28" s="530"/>
      <c r="C28" s="549"/>
      <c r="D28" s="519" t="s">
        <v>431</v>
      </c>
      <c r="E28" s="520"/>
      <c r="F28" s="550" t="str">
        <f>IF(データシート!D115&lt;&gt;"",データシート!D115,"")</f>
        <v/>
      </c>
      <c r="G28" s="550"/>
      <c r="H28" s="550"/>
      <c r="I28" s="550" t="str">
        <f>IF(データシート!F110&lt;&gt;"",データシート!F110,"")</f>
        <v/>
      </c>
    </row>
    <row r="29" spans="1:9" ht="33" customHeight="1" x14ac:dyDescent="0.4">
      <c r="A29" s="556"/>
      <c r="B29" s="530" t="str">
        <f>IF(データシート!D117&lt;&gt;"",データシート!D117,"")</f>
        <v/>
      </c>
      <c r="C29" s="549" t="s">
        <v>432</v>
      </c>
      <c r="D29" s="519" t="s">
        <v>433</v>
      </c>
      <c r="E29" s="520"/>
      <c r="F29" s="550" t="str">
        <f>IF(データシート!D118&lt;&gt;"",データシート!D118,"")</f>
        <v/>
      </c>
      <c r="G29" s="550"/>
      <c r="H29" s="550"/>
      <c r="I29" s="550" t="str">
        <f>IF(データシート!F111&lt;&gt;"",データシート!F111,"")</f>
        <v/>
      </c>
    </row>
    <row r="30" spans="1:9" ht="33" customHeight="1" x14ac:dyDescent="0.4">
      <c r="A30" s="556"/>
      <c r="B30" s="530"/>
      <c r="C30" s="549"/>
      <c r="D30" s="519" t="s">
        <v>434</v>
      </c>
      <c r="E30" s="520"/>
      <c r="F30" s="550" t="str">
        <f>IF(データシート!D119&lt;&gt;"",データシート!D119,"")</f>
        <v/>
      </c>
      <c r="G30" s="550"/>
      <c r="H30" s="550"/>
      <c r="I30" s="550" t="str">
        <f>IF(データシート!F112&lt;&gt;"",データシート!F112,"")</f>
        <v/>
      </c>
    </row>
    <row r="31" spans="1:9" ht="33" customHeight="1" x14ac:dyDescent="0.4">
      <c r="A31" s="556"/>
      <c r="B31" s="530"/>
      <c r="C31" s="549"/>
      <c r="D31" s="519" t="s">
        <v>431</v>
      </c>
      <c r="E31" s="520"/>
      <c r="F31" s="550" t="str">
        <f>IF(データシート!D120&lt;&gt;"",データシート!D120,"")</f>
        <v/>
      </c>
      <c r="G31" s="550"/>
      <c r="H31" s="550"/>
      <c r="I31" s="550" t="str">
        <f>IF(データシート!F113&lt;&gt;"",データシート!F113,"")</f>
        <v/>
      </c>
    </row>
    <row r="32" spans="1:9" ht="33" customHeight="1" x14ac:dyDescent="0.4">
      <c r="A32" s="556"/>
      <c r="B32" s="530" t="str">
        <f>IF(データシート!D122&lt;&gt;"",データシート!D122,"")</f>
        <v/>
      </c>
      <c r="C32" s="549" t="s">
        <v>435</v>
      </c>
      <c r="D32" s="519" t="s">
        <v>436</v>
      </c>
      <c r="E32" s="520"/>
      <c r="F32" s="550" t="str">
        <f>IF(データシート!D123&lt;&gt;"",データシート!D123,"")</f>
        <v/>
      </c>
      <c r="G32" s="550"/>
      <c r="H32" s="550"/>
      <c r="I32" s="550" t="str">
        <f>IF(データシート!F114&lt;&gt;"",データシート!F114,"")</f>
        <v/>
      </c>
    </row>
    <row r="33" spans="1:9" ht="33" customHeight="1" x14ac:dyDescent="0.4">
      <c r="A33" s="556"/>
      <c r="B33" s="530"/>
      <c r="C33" s="549"/>
      <c r="D33" s="519" t="s">
        <v>437</v>
      </c>
      <c r="E33" s="520"/>
      <c r="F33" s="550" t="str">
        <f>IF(データシート!D124&lt;&gt;"",データシート!D124,"")</f>
        <v/>
      </c>
      <c r="G33" s="550"/>
      <c r="H33" s="550"/>
      <c r="I33" s="550" t="str">
        <f>IF(データシート!F115&lt;&gt;"",データシート!F115,"")</f>
        <v/>
      </c>
    </row>
    <row r="34" spans="1:9" ht="34.5" customHeight="1" x14ac:dyDescent="0.4">
      <c r="A34" s="556"/>
      <c r="B34" s="530"/>
      <c r="C34" s="549"/>
      <c r="D34" s="519" t="s">
        <v>438</v>
      </c>
      <c r="E34" s="520"/>
      <c r="F34" s="550" t="str">
        <f>IF(データシート!D125&lt;&gt;"",データシート!D125,"")</f>
        <v/>
      </c>
      <c r="G34" s="550"/>
      <c r="H34" s="550"/>
      <c r="I34" s="550" t="str">
        <f>IF(データシート!F116&lt;&gt;"",データシート!F116,"")</f>
        <v/>
      </c>
    </row>
    <row r="35" spans="1:9" ht="9" customHeight="1" x14ac:dyDescent="0.4">
      <c r="A35" s="278"/>
      <c r="B35" s="287"/>
      <c r="C35" s="287"/>
      <c r="D35" s="287"/>
      <c r="F35" s="287"/>
      <c r="I35" s="287"/>
    </row>
    <row r="36" spans="1:9" x14ac:dyDescent="0.4">
      <c r="A36" s="279" t="s">
        <v>439</v>
      </c>
      <c r="B36" s="295"/>
      <c r="C36" s="295"/>
      <c r="D36" s="295"/>
      <c r="E36" s="295"/>
      <c r="F36" s="295"/>
      <c r="G36" s="295"/>
      <c r="H36" s="295"/>
      <c r="I36" s="295"/>
    </row>
    <row r="37" spans="1:9" ht="27" customHeight="1" x14ac:dyDescent="0.4">
      <c r="A37" s="554" t="s">
        <v>440</v>
      </c>
      <c r="B37" s="555"/>
      <c r="C37" s="555"/>
      <c r="D37" s="555"/>
      <c r="E37" s="555"/>
      <c r="F37" s="555"/>
      <c r="G37" s="555"/>
      <c r="H37" s="555"/>
      <c r="I37" s="555"/>
    </row>
    <row r="38" spans="1:9" ht="25.5" customHeight="1" x14ac:dyDescent="0.4">
      <c r="A38" s="554" t="s">
        <v>441</v>
      </c>
      <c r="B38" s="555"/>
      <c r="C38" s="555"/>
      <c r="D38" s="555"/>
      <c r="E38" s="555"/>
      <c r="F38" s="555"/>
      <c r="G38" s="555"/>
      <c r="H38" s="555"/>
      <c r="I38" s="555"/>
    </row>
    <row r="39" spans="1:9" ht="36.75" customHeight="1" x14ac:dyDescent="0.4">
      <c r="A39" s="554" t="s">
        <v>442</v>
      </c>
      <c r="B39" s="555"/>
      <c r="C39" s="555"/>
      <c r="D39" s="555"/>
      <c r="E39" s="555"/>
      <c r="F39" s="555"/>
      <c r="G39" s="555"/>
      <c r="H39" s="555"/>
      <c r="I39" s="555"/>
    </row>
    <row r="40" spans="1:9" ht="14.25" customHeight="1" x14ac:dyDescent="0.4">
      <c r="A40" s="279" t="s">
        <v>443</v>
      </c>
      <c r="B40" s="295"/>
      <c r="C40" s="295"/>
      <c r="D40" s="295"/>
      <c r="E40" s="295"/>
      <c r="F40" s="295"/>
      <c r="G40" s="295"/>
      <c r="H40" s="295"/>
      <c r="I40" s="295"/>
    </row>
    <row r="41" spans="1:9" ht="14.25" customHeight="1" x14ac:dyDescent="0.4">
      <c r="A41" s="280" t="s">
        <v>444</v>
      </c>
      <c r="B41" s="295"/>
      <c r="C41" s="295"/>
      <c r="D41" s="295"/>
      <c r="E41" s="295"/>
      <c r="F41" s="295"/>
      <c r="G41" s="295"/>
      <c r="H41" s="295"/>
      <c r="I41" s="295"/>
    </row>
    <row r="42" spans="1:9" x14ac:dyDescent="0.4">
      <c r="A42" s="281"/>
    </row>
    <row r="43" spans="1:9" x14ac:dyDescent="0.4">
      <c r="A43" s="282"/>
    </row>
  </sheetData>
  <sheetProtection algorithmName="SHA-512" hashValue="5RPeMcmGmHgjQtFRbyqRB41fvZw5UJCk6/IMtOGgllc+XH3hjv63AKI0Ewso9hdwJsD00BeIEThV/+4hhZ4H5Q==" saltValue="zrz0+CN4CBx9/637VPY8rg==" spinCount="100000" sheet="1" objects="1" scenarios="1" formatCells="0" selectLockedCells="1"/>
  <mergeCells count="65">
    <mergeCell ref="A37:I37"/>
    <mergeCell ref="A38:I38"/>
    <mergeCell ref="A39:I39"/>
    <mergeCell ref="B29:B31"/>
    <mergeCell ref="C29:C31"/>
    <mergeCell ref="F29:I29"/>
    <mergeCell ref="F30:I30"/>
    <mergeCell ref="F31:I31"/>
    <mergeCell ref="B32:B34"/>
    <mergeCell ref="C32:C34"/>
    <mergeCell ref="F32:I32"/>
    <mergeCell ref="F33:I33"/>
    <mergeCell ref="F34:I34"/>
    <mergeCell ref="A19:A34"/>
    <mergeCell ref="B19:B20"/>
    <mergeCell ref="C19:C20"/>
    <mergeCell ref="B25:B28"/>
    <mergeCell ref="C25:C28"/>
    <mergeCell ref="F25:I25"/>
    <mergeCell ref="F26:I26"/>
    <mergeCell ref="F27:I27"/>
    <mergeCell ref="F28:I28"/>
    <mergeCell ref="D25:E25"/>
    <mergeCell ref="D26:E26"/>
    <mergeCell ref="D27:E27"/>
    <mergeCell ref="D28:E28"/>
    <mergeCell ref="D20:E20"/>
    <mergeCell ref="D21:E21"/>
    <mergeCell ref="D22:E22"/>
    <mergeCell ref="D23:E23"/>
    <mergeCell ref="D24:E24"/>
    <mergeCell ref="B21:B24"/>
    <mergeCell ref="C21:C24"/>
    <mergeCell ref="F21:I21"/>
    <mergeCell ref="F22:I22"/>
    <mergeCell ref="F23:I23"/>
    <mergeCell ref="F24:I24"/>
    <mergeCell ref="C13:F13"/>
    <mergeCell ref="B16:B17"/>
    <mergeCell ref="C16:I16"/>
    <mergeCell ref="C14:I15"/>
    <mergeCell ref="D19:I19"/>
    <mergeCell ref="A18:I18"/>
    <mergeCell ref="A1:I1"/>
    <mergeCell ref="A4:I4"/>
    <mergeCell ref="F7:I7"/>
    <mergeCell ref="A11:A12"/>
    <mergeCell ref="B11:B12"/>
    <mergeCell ref="C11:I12"/>
    <mergeCell ref="D34:E34"/>
    <mergeCell ref="A6:D6"/>
    <mergeCell ref="C7:D7"/>
    <mergeCell ref="C8:D8"/>
    <mergeCell ref="H2:I2"/>
    <mergeCell ref="E8:H8"/>
    <mergeCell ref="E6:I6"/>
    <mergeCell ref="D17:E17"/>
    <mergeCell ref="G17:H17"/>
    <mergeCell ref="D29:E29"/>
    <mergeCell ref="D30:E30"/>
    <mergeCell ref="D31:E31"/>
    <mergeCell ref="D32:E32"/>
    <mergeCell ref="D33:E33"/>
    <mergeCell ref="A13:A17"/>
    <mergeCell ref="B13:B15"/>
  </mergeCells>
  <phoneticPr fontId="1"/>
  <pageMargins left="0.74803149606299213" right="0.43307086614173229" top="0.59055118110236227" bottom="0.59055118110236227" header="0.51181102362204722" footer="0.51181102362204722"/>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B1:M15"/>
  <sheetViews>
    <sheetView showGridLines="0" topLeftCell="A7" zoomScaleNormal="100" workbookViewId="0">
      <selection activeCell="C10" sqref="C10:D10"/>
    </sheetView>
  </sheetViews>
  <sheetFormatPr defaultRowHeight="18.75" x14ac:dyDescent="0.4"/>
  <cols>
    <col min="1" max="1" width="2.125" style="62" customWidth="1"/>
    <col min="2" max="2" width="25.875" style="62" customWidth="1"/>
    <col min="3" max="3" width="10.625" style="62" customWidth="1"/>
    <col min="4" max="4" width="3.375" style="62" customWidth="1"/>
    <col min="5" max="5" width="13.75" style="62" customWidth="1"/>
    <col min="6" max="6" width="9" style="62" customWidth="1"/>
    <col min="7" max="7" width="29.375" style="62" customWidth="1"/>
    <col min="8" max="8" width="1.375" style="62" customWidth="1"/>
    <col min="9" max="9" width="9" style="62"/>
    <col min="10" max="10" width="12.875" style="62" customWidth="1"/>
    <col min="11" max="11" width="12.125" style="62" customWidth="1"/>
    <col min="12" max="12" width="11.375" style="62" customWidth="1"/>
    <col min="13" max="13" width="4.75" style="62" customWidth="1"/>
    <col min="14" max="14" width="2.125" style="62" customWidth="1"/>
    <col min="15" max="257" width="9" style="62"/>
    <col min="258" max="258" width="2.125" style="62" customWidth="1"/>
    <col min="259" max="259" width="25.875" style="62" customWidth="1"/>
    <col min="260" max="260" width="18.75" style="62" customWidth="1"/>
    <col min="261" max="261" width="8.375" style="62" customWidth="1"/>
    <col min="262" max="262" width="9" style="62" customWidth="1"/>
    <col min="263" max="263" width="29.375" style="62" customWidth="1"/>
    <col min="264" max="264" width="1.375" style="62" customWidth="1"/>
    <col min="265" max="265" width="9" style="62"/>
    <col min="266" max="266" width="12.875" style="62" customWidth="1"/>
    <col min="267" max="267" width="12.125" style="62" customWidth="1"/>
    <col min="268" max="268" width="11.375" style="62" customWidth="1"/>
    <col min="269" max="269" width="4.75" style="62" customWidth="1"/>
    <col min="270" max="270" width="2.125" style="62" customWidth="1"/>
    <col min="271" max="513" width="9" style="62"/>
    <col min="514" max="514" width="2.125" style="62" customWidth="1"/>
    <col min="515" max="515" width="25.875" style="62" customWidth="1"/>
    <col min="516" max="516" width="18.75" style="62" customWidth="1"/>
    <col min="517" max="517" width="8.375" style="62" customWidth="1"/>
    <col min="518" max="518" width="9" style="62" customWidth="1"/>
    <col min="519" max="519" width="29.375" style="62" customWidth="1"/>
    <col min="520" max="520" width="1.375" style="62" customWidth="1"/>
    <col min="521" max="521" width="9" style="62"/>
    <col min="522" max="522" width="12.875" style="62" customWidth="1"/>
    <col min="523" max="523" width="12.125" style="62" customWidth="1"/>
    <col min="524" max="524" width="11.375" style="62" customWidth="1"/>
    <col min="525" max="525" width="4.75" style="62" customWidth="1"/>
    <col min="526" max="526" width="2.125" style="62" customWidth="1"/>
    <col min="527" max="769" width="9" style="62"/>
    <col min="770" max="770" width="2.125" style="62" customWidth="1"/>
    <col min="771" max="771" width="25.875" style="62" customWidth="1"/>
    <col min="772" max="772" width="18.75" style="62" customWidth="1"/>
    <col min="773" max="773" width="8.375" style="62" customWidth="1"/>
    <col min="774" max="774" width="9" style="62" customWidth="1"/>
    <col min="775" max="775" width="29.375" style="62" customWidth="1"/>
    <col min="776" max="776" width="1.375" style="62" customWidth="1"/>
    <col min="777" max="777" width="9" style="62"/>
    <col min="778" max="778" width="12.875" style="62" customWidth="1"/>
    <col min="779" max="779" width="12.125" style="62" customWidth="1"/>
    <col min="780" max="780" width="11.375" style="62" customWidth="1"/>
    <col min="781" max="781" width="4.75" style="62" customWidth="1"/>
    <col min="782" max="782" width="2.125" style="62" customWidth="1"/>
    <col min="783" max="1025" width="9" style="62"/>
    <col min="1026" max="1026" width="2.125" style="62" customWidth="1"/>
    <col min="1027" max="1027" width="25.875" style="62" customWidth="1"/>
    <col min="1028" max="1028" width="18.75" style="62" customWidth="1"/>
    <col min="1029" max="1029" width="8.375" style="62" customWidth="1"/>
    <col min="1030" max="1030" width="9" style="62" customWidth="1"/>
    <col min="1031" max="1031" width="29.375" style="62" customWidth="1"/>
    <col min="1032" max="1032" width="1.375" style="62" customWidth="1"/>
    <col min="1033" max="1033" width="9" style="62"/>
    <col min="1034" max="1034" width="12.875" style="62" customWidth="1"/>
    <col min="1035" max="1035" width="12.125" style="62" customWidth="1"/>
    <col min="1036" max="1036" width="11.375" style="62" customWidth="1"/>
    <col min="1037" max="1037" width="4.75" style="62" customWidth="1"/>
    <col min="1038" max="1038" width="2.125" style="62" customWidth="1"/>
    <col min="1039" max="1281" width="9" style="62"/>
    <col min="1282" max="1282" width="2.125" style="62" customWidth="1"/>
    <col min="1283" max="1283" width="25.875" style="62" customWidth="1"/>
    <col min="1284" max="1284" width="18.75" style="62" customWidth="1"/>
    <col min="1285" max="1285" width="8.375" style="62" customWidth="1"/>
    <col min="1286" max="1286" width="9" style="62" customWidth="1"/>
    <col min="1287" max="1287" width="29.375" style="62" customWidth="1"/>
    <col min="1288" max="1288" width="1.375" style="62" customWidth="1"/>
    <col min="1289" max="1289" width="9" style="62"/>
    <col min="1290" max="1290" width="12.875" style="62" customWidth="1"/>
    <col min="1291" max="1291" width="12.125" style="62" customWidth="1"/>
    <col min="1292" max="1292" width="11.375" style="62" customWidth="1"/>
    <col min="1293" max="1293" width="4.75" style="62" customWidth="1"/>
    <col min="1294" max="1294" width="2.125" style="62" customWidth="1"/>
    <col min="1295" max="1537" width="9" style="62"/>
    <col min="1538" max="1538" width="2.125" style="62" customWidth="1"/>
    <col min="1539" max="1539" width="25.875" style="62" customWidth="1"/>
    <col min="1540" max="1540" width="18.75" style="62" customWidth="1"/>
    <col min="1541" max="1541" width="8.375" style="62" customWidth="1"/>
    <col min="1542" max="1542" width="9" style="62" customWidth="1"/>
    <col min="1543" max="1543" width="29.375" style="62" customWidth="1"/>
    <col min="1544" max="1544" width="1.375" style="62" customWidth="1"/>
    <col min="1545" max="1545" width="9" style="62"/>
    <col min="1546" max="1546" width="12.875" style="62" customWidth="1"/>
    <col min="1547" max="1547" width="12.125" style="62" customWidth="1"/>
    <col min="1548" max="1548" width="11.375" style="62" customWidth="1"/>
    <col min="1549" max="1549" width="4.75" style="62" customWidth="1"/>
    <col min="1550" max="1550" width="2.125" style="62" customWidth="1"/>
    <col min="1551" max="1793" width="9" style="62"/>
    <col min="1794" max="1794" width="2.125" style="62" customWidth="1"/>
    <col min="1795" max="1795" width="25.875" style="62" customWidth="1"/>
    <col min="1796" max="1796" width="18.75" style="62" customWidth="1"/>
    <col min="1797" max="1797" width="8.375" style="62" customWidth="1"/>
    <col min="1798" max="1798" width="9" style="62" customWidth="1"/>
    <col min="1799" max="1799" width="29.375" style="62" customWidth="1"/>
    <col min="1800" max="1800" width="1.375" style="62" customWidth="1"/>
    <col min="1801" max="1801" width="9" style="62"/>
    <col min="1802" max="1802" width="12.875" style="62" customWidth="1"/>
    <col min="1803" max="1803" width="12.125" style="62" customWidth="1"/>
    <col min="1804" max="1804" width="11.375" style="62" customWidth="1"/>
    <col min="1805" max="1805" width="4.75" style="62" customWidth="1"/>
    <col min="1806" max="1806" width="2.125" style="62" customWidth="1"/>
    <col min="1807" max="2049" width="9" style="62"/>
    <col min="2050" max="2050" width="2.125" style="62" customWidth="1"/>
    <col min="2051" max="2051" width="25.875" style="62" customWidth="1"/>
    <col min="2052" max="2052" width="18.75" style="62" customWidth="1"/>
    <col min="2053" max="2053" width="8.375" style="62" customWidth="1"/>
    <col min="2054" max="2054" width="9" style="62" customWidth="1"/>
    <col min="2055" max="2055" width="29.375" style="62" customWidth="1"/>
    <col min="2056" max="2056" width="1.375" style="62" customWidth="1"/>
    <col min="2057" max="2057" width="9" style="62"/>
    <col min="2058" max="2058" width="12.875" style="62" customWidth="1"/>
    <col min="2059" max="2059" width="12.125" style="62" customWidth="1"/>
    <col min="2060" max="2060" width="11.375" style="62" customWidth="1"/>
    <col min="2061" max="2061" width="4.75" style="62" customWidth="1"/>
    <col min="2062" max="2062" width="2.125" style="62" customWidth="1"/>
    <col min="2063" max="2305" width="9" style="62"/>
    <col min="2306" max="2306" width="2.125" style="62" customWidth="1"/>
    <col min="2307" max="2307" width="25.875" style="62" customWidth="1"/>
    <col min="2308" max="2308" width="18.75" style="62" customWidth="1"/>
    <col min="2309" max="2309" width="8.375" style="62" customWidth="1"/>
    <col min="2310" max="2310" width="9" style="62" customWidth="1"/>
    <col min="2311" max="2311" width="29.375" style="62" customWidth="1"/>
    <col min="2312" max="2312" width="1.375" style="62" customWidth="1"/>
    <col min="2313" max="2313" width="9" style="62"/>
    <col min="2314" max="2314" width="12.875" style="62" customWidth="1"/>
    <col min="2315" max="2315" width="12.125" style="62" customWidth="1"/>
    <col min="2316" max="2316" width="11.375" style="62" customWidth="1"/>
    <col min="2317" max="2317" width="4.75" style="62" customWidth="1"/>
    <col min="2318" max="2318" width="2.125" style="62" customWidth="1"/>
    <col min="2319" max="2561" width="9" style="62"/>
    <col min="2562" max="2562" width="2.125" style="62" customWidth="1"/>
    <col min="2563" max="2563" width="25.875" style="62" customWidth="1"/>
    <col min="2564" max="2564" width="18.75" style="62" customWidth="1"/>
    <col min="2565" max="2565" width="8.375" style="62" customWidth="1"/>
    <col min="2566" max="2566" width="9" style="62" customWidth="1"/>
    <col min="2567" max="2567" width="29.375" style="62" customWidth="1"/>
    <col min="2568" max="2568" width="1.375" style="62" customWidth="1"/>
    <col min="2569" max="2569" width="9" style="62"/>
    <col min="2570" max="2570" width="12.875" style="62" customWidth="1"/>
    <col min="2571" max="2571" width="12.125" style="62" customWidth="1"/>
    <col min="2572" max="2572" width="11.375" style="62" customWidth="1"/>
    <col min="2573" max="2573" width="4.75" style="62" customWidth="1"/>
    <col min="2574" max="2574" width="2.125" style="62" customWidth="1"/>
    <col min="2575" max="2817" width="9" style="62"/>
    <col min="2818" max="2818" width="2.125" style="62" customWidth="1"/>
    <col min="2819" max="2819" width="25.875" style="62" customWidth="1"/>
    <col min="2820" max="2820" width="18.75" style="62" customWidth="1"/>
    <col min="2821" max="2821" width="8.375" style="62" customWidth="1"/>
    <col min="2822" max="2822" width="9" style="62" customWidth="1"/>
    <col min="2823" max="2823" width="29.375" style="62" customWidth="1"/>
    <col min="2824" max="2824" width="1.375" style="62" customWidth="1"/>
    <col min="2825" max="2825" width="9" style="62"/>
    <col min="2826" max="2826" width="12.875" style="62" customWidth="1"/>
    <col min="2827" max="2827" width="12.125" style="62" customWidth="1"/>
    <col min="2828" max="2828" width="11.375" style="62" customWidth="1"/>
    <col min="2829" max="2829" width="4.75" style="62" customWidth="1"/>
    <col min="2830" max="2830" width="2.125" style="62" customWidth="1"/>
    <col min="2831" max="3073" width="9" style="62"/>
    <col min="3074" max="3074" width="2.125" style="62" customWidth="1"/>
    <col min="3075" max="3075" width="25.875" style="62" customWidth="1"/>
    <col min="3076" max="3076" width="18.75" style="62" customWidth="1"/>
    <col min="3077" max="3077" width="8.375" style="62" customWidth="1"/>
    <col min="3078" max="3078" width="9" style="62" customWidth="1"/>
    <col min="3079" max="3079" width="29.375" style="62" customWidth="1"/>
    <col min="3080" max="3080" width="1.375" style="62" customWidth="1"/>
    <col min="3081" max="3081" width="9" style="62"/>
    <col min="3082" max="3082" width="12.875" style="62" customWidth="1"/>
    <col min="3083" max="3083" width="12.125" style="62" customWidth="1"/>
    <col min="3084" max="3084" width="11.375" style="62" customWidth="1"/>
    <col min="3085" max="3085" width="4.75" style="62" customWidth="1"/>
    <col min="3086" max="3086" width="2.125" style="62" customWidth="1"/>
    <col min="3087" max="3329" width="9" style="62"/>
    <col min="3330" max="3330" width="2.125" style="62" customWidth="1"/>
    <col min="3331" max="3331" width="25.875" style="62" customWidth="1"/>
    <col min="3332" max="3332" width="18.75" style="62" customWidth="1"/>
    <col min="3333" max="3333" width="8.375" style="62" customWidth="1"/>
    <col min="3334" max="3334" width="9" style="62" customWidth="1"/>
    <col min="3335" max="3335" width="29.375" style="62" customWidth="1"/>
    <col min="3336" max="3336" width="1.375" style="62" customWidth="1"/>
    <col min="3337" max="3337" width="9" style="62"/>
    <col min="3338" max="3338" width="12.875" style="62" customWidth="1"/>
    <col min="3339" max="3339" width="12.125" style="62" customWidth="1"/>
    <col min="3340" max="3340" width="11.375" style="62" customWidth="1"/>
    <col min="3341" max="3341" width="4.75" style="62" customWidth="1"/>
    <col min="3342" max="3342" width="2.125" style="62" customWidth="1"/>
    <col min="3343" max="3585" width="9" style="62"/>
    <col min="3586" max="3586" width="2.125" style="62" customWidth="1"/>
    <col min="3587" max="3587" width="25.875" style="62" customWidth="1"/>
    <col min="3588" max="3588" width="18.75" style="62" customWidth="1"/>
    <col min="3589" max="3589" width="8.375" style="62" customWidth="1"/>
    <col min="3590" max="3590" width="9" style="62" customWidth="1"/>
    <col min="3591" max="3591" width="29.375" style="62" customWidth="1"/>
    <col min="3592" max="3592" width="1.375" style="62" customWidth="1"/>
    <col min="3593" max="3593" width="9" style="62"/>
    <col min="3594" max="3594" width="12.875" style="62" customWidth="1"/>
    <col min="3595" max="3595" width="12.125" style="62" customWidth="1"/>
    <col min="3596" max="3596" width="11.375" style="62" customWidth="1"/>
    <col min="3597" max="3597" width="4.75" style="62" customWidth="1"/>
    <col min="3598" max="3598" width="2.125" style="62" customWidth="1"/>
    <col min="3599" max="3841" width="9" style="62"/>
    <col min="3842" max="3842" width="2.125" style="62" customWidth="1"/>
    <col min="3843" max="3843" width="25.875" style="62" customWidth="1"/>
    <col min="3844" max="3844" width="18.75" style="62" customWidth="1"/>
    <col min="3845" max="3845" width="8.375" style="62" customWidth="1"/>
    <col min="3846" max="3846" width="9" style="62" customWidth="1"/>
    <col min="3847" max="3847" width="29.375" style="62" customWidth="1"/>
    <col min="3848" max="3848" width="1.375" style="62" customWidth="1"/>
    <col min="3849" max="3849" width="9" style="62"/>
    <col min="3850" max="3850" width="12.875" style="62" customWidth="1"/>
    <col min="3851" max="3851" width="12.125" style="62" customWidth="1"/>
    <col min="3852" max="3852" width="11.375" style="62" customWidth="1"/>
    <col min="3853" max="3853" width="4.75" style="62" customWidth="1"/>
    <col min="3854" max="3854" width="2.125" style="62" customWidth="1"/>
    <col min="3855" max="4097" width="9" style="62"/>
    <col min="4098" max="4098" width="2.125" style="62" customWidth="1"/>
    <col min="4099" max="4099" width="25.875" style="62" customWidth="1"/>
    <col min="4100" max="4100" width="18.75" style="62" customWidth="1"/>
    <col min="4101" max="4101" width="8.375" style="62" customWidth="1"/>
    <col min="4102" max="4102" width="9" style="62" customWidth="1"/>
    <col min="4103" max="4103" width="29.375" style="62" customWidth="1"/>
    <col min="4104" max="4104" width="1.375" style="62" customWidth="1"/>
    <col min="4105" max="4105" width="9" style="62"/>
    <col min="4106" max="4106" width="12.875" style="62" customWidth="1"/>
    <col min="4107" max="4107" width="12.125" style="62" customWidth="1"/>
    <col min="4108" max="4108" width="11.375" style="62" customWidth="1"/>
    <col min="4109" max="4109" width="4.75" style="62" customWidth="1"/>
    <col min="4110" max="4110" width="2.125" style="62" customWidth="1"/>
    <col min="4111" max="4353" width="9" style="62"/>
    <col min="4354" max="4354" width="2.125" style="62" customWidth="1"/>
    <col min="4355" max="4355" width="25.875" style="62" customWidth="1"/>
    <col min="4356" max="4356" width="18.75" style="62" customWidth="1"/>
    <col min="4357" max="4357" width="8.375" style="62" customWidth="1"/>
    <col min="4358" max="4358" width="9" style="62" customWidth="1"/>
    <col min="4359" max="4359" width="29.375" style="62" customWidth="1"/>
    <col min="4360" max="4360" width="1.375" style="62" customWidth="1"/>
    <col min="4361" max="4361" width="9" style="62"/>
    <col min="4362" max="4362" width="12.875" style="62" customWidth="1"/>
    <col min="4363" max="4363" width="12.125" style="62" customWidth="1"/>
    <col min="4364" max="4364" width="11.375" style="62" customWidth="1"/>
    <col min="4365" max="4365" width="4.75" style="62" customWidth="1"/>
    <col min="4366" max="4366" width="2.125" style="62" customWidth="1"/>
    <col min="4367" max="4609" width="9" style="62"/>
    <col min="4610" max="4610" width="2.125" style="62" customWidth="1"/>
    <col min="4611" max="4611" width="25.875" style="62" customWidth="1"/>
    <col min="4612" max="4612" width="18.75" style="62" customWidth="1"/>
    <col min="4613" max="4613" width="8.375" style="62" customWidth="1"/>
    <col min="4614" max="4614" width="9" style="62" customWidth="1"/>
    <col min="4615" max="4615" width="29.375" style="62" customWidth="1"/>
    <col min="4616" max="4616" width="1.375" style="62" customWidth="1"/>
    <col min="4617" max="4617" width="9" style="62"/>
    <col min="4618" max="4618" width="12.875" style="62" customWidth="1"/>
    <col min="4619" max="4619" width="12.125" style="62" customWidth="1"/>
    <col min="4620" max="4620" width="11.375" style="62" customWidth="1"/>
    <col min="4621" max="4621" width="4.75" style="62" customWidth="1"/>
    <col min="4622" max="4622" width="2.125" style="62" customWidth="1"/>
    <col min="4623" max="4865" width="9" style="62"/>
    <col min="4866" max="4866" width="2.125" style="62" customWidth="1"/>
    <col min="4867" max="4867" width="25.875" style="62" customWidth="1"/>
    <col min="4868" max="4868" width="18.75" style="62" customWidth="1"/>
    <col min="4869" max="4869" width="8.375" style="62" customWidth="1"/>
    <col min="4870" max="4870" width="9" style="62" customWidth="1"/>
    <col min="4871" max="4871" width="29.375" style="62" customWidth="1"/>
    <col min="4872" max="4872" width="1.375" style="62" customWidth="1"/>
    <col min="4873" max="4873" width="9" style="62"/>
    <col min="4874" max="4874" width="12.875" style="62" customWidth="1"/>
    <col min="4875" max="4875" width="12.125" style="62" customWidth="1"/>
    <col min="4876" max="4876" width="11.375" style="62" customWidth="1"/>
    <col min="4877" max="4877" width="4.75" style="62" customWidth="1"/>
    <col min="4878" max="4878" width="2.125" style="62" customWidth="1"/>
    <col min="4879" max="5121" width="9" style="62"/>
    <col min="5122" max="5122" width="2.125" style="62" customWidth="1"/>
    <col min="5123" max="5123" width="25.875" style="62" customWidth="1"/>
    <col min="5124" max="5124" width="18.75" style="62" customWidth="1"/>
    <col min="5125" max="5125" width="8.375" style="62" customWidth="1"/>
    <col min="5126" max="5126" width="9" style="62" customWidth="1"/>
    <col min="5127" max="5127" width="29.375" style="62" customWidth="1"/>
    <col min="5128" max="5128" width="1.375" style="62" customWidth="1"/>
    <col min="5129" max="5129" width="9" style="62"/>
    <col min="5130" max="5130" width="12.875" style="62" customWidth="1"/>
    <col min="5131" max="5131" width="12.125" style="62" customWidth="1"/>
    <col min="5132" max="5132" width="11.375" style="62" customWidth="1"/>
    <col min="5133" max="5133" width="4.75" style="62" customWidth="1"/>
    <col min="5134" max="5134" width="2.125" style="62" customWidth="1"/>
    <col min="5135" max="5377" width="9" style="62"/>
    <col min="5378" max="5378" width="2.125" style="62" customWidth="1"/>
    <col min="5379" max="5379" width="25.875" style="62" customWidth="1"/>
    <col min="5380" max="5380" width="18.75" style="62" customWidth="1"/>
    <col min="5381" max="5381" width="8.375" style="62" customWidth="1"/>
    <col min="5382" max="5382" width="9" style="62" customWidth="1"/>
    <col min="5383" max="5383" width="29.375" style="62" customWidth="1"/>
    <col min="5384" max="5384" width="1.375" style="62" customWidth="1"/>
    <col min="5385" max="5385" width="9" style="62"/>
    <col min="5386" max="5386" width="12.875" style="62" customWidth="1"/>
    <col min="5387" max="5387" width="12.125" style="62" customWidth="1"/>
    <col min="5388" max="5388" width="11.375" style="62" customWidth="1"/>
    <col min="5389" max="5389" width="4.75" style="62" customWidth="1"/>
    <col min="5390" max="5390" width="2.125" style="62" customWidth="1"/>
    <col min="5391" max="5633" width="9" style="62"/>
    <col min="5634" max="5634" width="2.125" style="62" customWidth="1"/>
    <col min="5635" max="5635" width="25.875" style="62" customWidth="1"/>
    <col min="5636" max="5636" width="18.75" style="62" customWidth="1"/>
    <col min="5637" max="5637" width="8.375" style="62" customWidth="1"/>
    <col min="5638" max="5638" width="9" style="62" customWidth="1"/>
    <col min="5639" max="5639" width="29.375" style="62" customWidth="1"/>
    <col min="5640" max="5640" width="1.375" style="62" customWidth="1"/>
    <col min="5641" max="5641" width="9" style="62"/>
    <col min="5642" max="5642" width="12.875" style="62" customWidth="1"/>
    <col min="5643" max="5643" width="12.125" style="62" customWidth="1"/>
    <col min="5644" max="5644" width="11.375" style="62" customWidth="1"/>
    <col min="5645" max="5645" width="4.75" style="62" customWidth="1"/>
    <col min="5646" max="5646" width="2.125" style="62" customWidth="1"/>
    <col min="5647" max="5889" width="9" style="62"/>
    <col min="5890" max="5890" width="2.125" style="62" customWidth="1"/>
    <col min="5891" max="5891" width="25.875" style="62" customWidth="1"/>
    <col min="5892" max="5892" width="18.75" style="62" customWidth="1"/>
    <col min="5893" max="5893" width="8.375" style="62" customWidth="1"/>
    <col min="5894" max="5894" width="9" style="62" customWidth="1"/>
    <col min="5895" max="5895" width="29.375" style="62" customWidth="1"/>
    <col min="5896" max="5896" width="1.375" style="62" customWidth="1"/>
    <col min="5897" max="5897" width="9" style="62"/>
    <col min="5898" max="5898" width="12.875" style="62" customWidth="1"/>
    <col min="5899" max="5899" width="12.125" style="62" customWidth="1"/>
    <col min="5900" max="5900" width="11.375" style="62" customWidth="1"/>
    <col min="5901" max="5901" width="4.75" style="62" customWidth="1"/>
    <col min="5902" max="5902" width="2.125" style="62" customWidth="1"/>
    <col min="5903" max="6145" width="9" style="62"/>
    <col min="6146" max="6146" width="2.125" style="62" customWidth="1"/>
    <col min="6147" max="6147" width="25.875" style="62" customWidth="1"/>
    <col min="6148" max="6148" width="18.75" style="62" customWidth="1"/>
    <col min="6149" max="6149" width="8.375" style="62" customWidth="1"/>
    <col min="6150" max="6150" width="9" style="62" customWidth="1"/>
    <col min="6151" max="6151" width="29.375" style="62" customWidth="1"/>
    <col min="6152" max="6152" width="1.375" style="62" customWidth="1"/>
    <col min="6153" max="6153" width="9" style="62"/>
    <col min="6154" max="6154" width="12.875" style="62" customWidth="1"/>
    <col min="6155" max="6155" width="12.125" style="62" customWidth="1"/>
    <col min="6156" max="6156" width="11.375" style="62" customWidth="1"/>
    <col min="6157" max="6157" width="4.75" style="62" customWidth="1"/>
    <col min="6158" max="6158" width="2.125" style="62" customWidth="1"/>
    <col min="6159" max="6401" width="9" style="62"/>
    <col min="6402" max="6402" width="2.125" style="62" customWidth="1"/>
    <col min="6403" max="6403" width="25.875" style="62" customWidth="1"/>
    <col min="6404" max="6404" width="18.75" style="62" customWidth="1"/>
    <col min="6405" max="6405" width="8.375" style="62" customWidth="1"/>
    <col min="6406" max="6406" width="9" style="62" customWidth="1"/>
    <col min="6407" max="6407" width="29.375" style="62" customWidth="1"/>
    <col min="6408" max="6408" width="1.375" style="62" customWidth="1"/>
    <col min="6409" max="6409" width="9" style="62"/>
    <col min="6410" max="6410" width="12.875" style="62" customWidth="1"/>
    <col min="6411" max="6411" width="12.125" style="62" customWidth="1"/>
    <col min="6412" max="6412" width="11.375" style="62" customWidth="1"/>
    <col min="6413" max="6413" width="4.75" style="62" customWidth="1"/>
    <col min="6414" max="6414" width="2.125" style="62" customWidth="1"/>
    <col min="6415" max="6657" width="9" style="62"/>
    <col min="6658" max="6658" width="2.125" style="62" customWidth="1"/>
    <col min="6659" max="6659" width="25.875" style="62" customWidth="1"/>
    <col min="6660" max="6660" width="18.75" style="62" customWidth="1"/>
    <col min="6661" max="6661" width="8.375" style="62" customWidth="1"/>
    <col min="6662" max="6662" width="9" style="62" customWidth="1"/>
    <col min="6663" max="6663" width="29.375" style="62" customWidth="1"/>
    <col min="6664" max="6664" width="1.375" style="62" customWidth="1"/>
    <col min="6665" max="6665" width="9" style="62"/>
    <col min="6666" max="6666" width="12.875" style="62" customWidth="1"/>
    <col min="6667" max="6667" width="12.125" style="62" customWidth="1"/>
    <col min="6668" max="6668" width="11.375" style="62" customWidth="1"/>
    <col min="6669" max="6669" width="4.75" style="62" customWidth="1"/>
    <col min="6670" max="6670" width="2.125" style="62" customWidth="1"/>
    <col min="6671" max="6913" width="9" style="62"/>
    <col min="6914" max="6914" width="2.125" style="62" customWidth="1"/>
    <col min="6915" max="6915" width="25.875" style="62" customWidth="1"/>
    <col min="6916" max="6916" width="18.75" style="62" customWidth="1"/>
    <col min="6917" max="6917" width="8.375" style="62" customWidth="1"/>
    <col min="6918" max="6918" width="9" style="62" customWidth="1"/>
    <col min="6919" max="6919" width="29.375" style="62" customWidth="1"/>
    <col min="6920" max="6920" width="1.375" style="62" customWidth="1"/>
    <col min="6921" max="6921" width="9" style="62"/>
    <col min="6922" max="6922" width="12.875" style="62" customWidth="1"/>
    <col min="6923" max="6923" width="12.125" style="62" customWidth="1"/>
    <col min="6924" max="6924" width="11.375" style="62" customWidth="1"/>
    <col min="6925" max="6925" width="4.75" style="62" customWidth="1"/>
    <col min="6926" max="6926" width="2.125" style="62" customWidth="1"/>
    <col min="6927" max="7169" width="9" style="62"/>
    <col min="7170" max="7170" width="2.125" style="62" customWidth="1"/>
    <col min="7171" max="7171" width="25.875" style="62" customWidth="1"/>
    <col min="7172" max="7172" width="18.75" style="62" customWidth="1"/>
    <col min="7173" max="7173" width="8.375" style="62" customWidth="1"/>
    <col min="7174" max="7174" width="9" style="62" customWidth="1"/>
    <col min="7175" max="7175" width="29.375" style="62" customWidth="1"/>
    <col min="7176" max="7176" width="1.375" style="62" customWidth="1"/>
    <col min="7177" max="7177" width="9" style="62"/>
    <col min="7178" max="7178" width="12.875" style="62" customWidth="1"/>
    <col min="7179" max="7179" width="12.125" style="62" customWidth="1"/>
    <col min="7180" max="7180" width="11.375" style="62" customWidth="1"/>
    <col min="7181" max="7181" width="4.75" style="62" customWidth="1"/>
    <col min="7182" max="7182" width="2.125" style="62" customWidth="1"/>
    <col min="7183" max="7425" width="9" style="62"/>
    <col min="7426" max="7426" width="2.125" style="62" customWidth="1"/>
    <col min="7427" max="7427" width="25.875" style="62" customWidth="1"/>
    <col min="7428" max="7428" width="18.75" style="62" customWidth="1"/>
    <col min="7429" max="7429" width="8.375" style="62" customWidth="1"/>
    <col min="7430" max="7430" width="9" style="62" customWidth="1"/>
    <col min="7431" max="7431" width="29.375" style="62" customWidth="1"/>
    <col min="7432" max="7432" width="1.375" style="62" customWidth="1"/>
    <col min="7433" max="7433" width="9" style="62"/>
    <col min="7434" max="7434" width="12.875" style="62" customWidth="1"/>
    <col min="7435" max="7435" width="12.125" style="62" customWidth="1"/>
    <col min="7436" max="7436" width="11.375" style="62" customWidth="1"/>
    <col min="7437" max="7437" width="4.75" style="62" customWidth="1"/>
    <col min="7438" max="7438" width="2.125" style="62" customWidth="1"/>
    <col min="7439" max="7681" width="9" style="62"/>
    <col min="7682" max="7682" width="2.125" style="62" customWidth="1"/>
    <col min="7683" max="7683" width="25.875" style="62" customWidth="1"/>
    <col min="7684" max="7684" width="18.75" style="62" customWidth="1"/>
    <col min="7685" max="7685" width="8.375" style="62" customWidth="1"/>
    <col min="7686" max="7686" width="9" style="62" customWidth="1"/>
    <col min="7687" max="7687" width="29.375" style="62" customWidth="1"/>
    <col min="7688" max="7688" width="1.375" style="62" customWidth="1"/>
    <col min="7689" max="7689" width="9" style="62"/>
    <col min="7690" max="7690" width="12.875" style="62" customWidth="1"/>
    <col min="7691" max="7691" width="12.125" style="62" customWidth="1"/>
    <col min="7692" max="7692" width="11.375" style="62" customWidth="1"/>
    <col min="7693" max="7693" width="4.75" style="62" customWidth="1"/>
    <col min="7694" max="7694" width="2.125" style="62" customWidth="1"/>
    <col min="7695" max="7937" width="9" style="62"/>
    <col min="7938" max="7938" width="2.125" style="62" customWidth="1"/>
    <col min="7939" max="7939" width="25.875" style="62" customWidth="1"/>
    <col min="7940" max="7940" width="18.75" style="62" customWidth="1"/>
    <col min="7941" max="7941" width="8.375" style="62" customWidth="1"/>
    <col min="7942" max="7942" width="9" style="62" customWidth="1"/>
    <col min="7943" max="7943" width="29.375" style="62" customWidth="1"/>
    <col min="7944" max="7944" width="1.375" style="62" customWidth="1"/>
    <col min="7945" max="7945" width="9" style="62"/>
    <col min="7946" max="7946" width="12.875" style="62" customWidth="1"/>
    <col min="7947" max="7947" width="12.125" style="62" customWidth="1"/>
    <col min="7948" max="7948" width="11.375" style="62" customWidth="1"/>
    <col min="7949" max="7949" width="4.75" style="62" customWidth="1"/>
    <col min="7950" max="7950" width="2.125" style="62" customWidth="1"/>
    <col min="7951" max="8193" width="9" style="62"/>
    <col min="8194" max="8194" width="2.125" style="62" customWidth="1"/>
    <col min="8195" max="8195" width="25.875" style="62" customWidth="1"/>
    <col min="8196" max="8196" width="18.75" style="62" customWidth="1"/>
    <col min="8197" max="8197" width="8.375" style="62" customWidth="1"/>
    <col min="8198" max="8198" width="9" style="62" customWidth="1"/>
    <col min="8199" max="8199" width="29.375" style="62" customWidth="1"/>
    <col min="8200" max="8200" width="1.375" style="62" customWidth="1"/>
    <col min="8201" max="8201" width="9" style="62"/>
    <col min="8202" max="8202" width="12.875" style="62" customWidth="1"/>
    <col min="8203" max="8203" width="12.125" style="62" customWidth="1"/>
    <col min="8204" max="8204" width="11.375" style="62" customWidth="1"/>
    <col min="8205" max="8205" width="4.75" style="62" customWidth="1"/>
    <col min="8206" max="8206" width="2.125" style="62" customWidth="1"/>
    <col min="8207" max="8449" width="9" style="62"/>
    <col min="8450" max="8450" width="2.125" style="62" customWidth="1"/>
    <col min="8451" max="8451" width="25.875" style="62" customWidth="1"/>
    <col min="8452" max="8452" width="18.75" style="62" customWidth="1"/>
    <col min="8453" max="8453" width="8.375" style="62" customWidth="1"/>
    <col min="8454" max="8454" width="9" style="62" customWidth="1"/>
    <col min="8455" max="8455" width="29.375" style="62" customWidth="1"/>
    <col min="8456" max="8456" width="1.375" style="62" customWidth="1"/>
    <col min="8457" max="8457" width="9" style="62"/>
    <col min="8458" max="8458" width="12.875" style="62" customWidth="1"/>
    <col min="8459" max="8459" width="12.125" style="62" customWidth="1"/>
    <col min="8460" max="8460" width="11.375" style="62" customWidth="1"/>
    <col min="8461" max="8461" width="4.75" style="62" customWidth="1"/>
    <col min="8462" max="8462" width="2.125" style="62" customWidth="1"/>
    <col min="8463" max="8705" width="9" style="62"/>
    <col min="8706" max="8706" width="2.125" style="62" customWidth="1"/>
    <col min="8707" max="8707" width="25.875" style="62" customWidth="1"/>
    <col min="8708" max="8708" width="18.75" style="62" customWidth="1"/>
    <col min="8709" max="8709" width="8.375" style="62" customWidth="1"/>
    <col min="8710" max="8710" width="9" style="62" customWidth="1"/>
    <col min="8711" max="8711" width="29.375" style="62" customWidth="1"/>
    <col min="8712" max="8712" width="1.375" style="62" customWidth="1"/>
    <col min="8713" max="8713" width="9" style="62"/>
    <col min="8714" max="8714" width="12.875" style="62" customWidth="1"/>
    <col min="8715" max="8715" width="12.125" style="62" customWidth="1"/>
    <col min="8716" max="8716" width="11.375" style="62" customWidth="1"/>
    <col min="8717" max="8717" width="4.75" style="62" customWidth="1"/>
    <col min="8718" max="8718" width="2.125" style="62" customWidth="1"/>
    <col min="8719" max="8961" width="9" style="62"/>
    <col min="8962" max="8962" width="2.125" style="62" customWidth="1"/>
    <col min="8963" max="8963" width="25.875" style="62" customWidth="1"/>
    <col min="8964" max="8964" width="18.75" style="62" customWidth="1"/>
    <col min="8965" max="8965" width="8.375" style="62" customWidth="1"/>
    <col min="8966" max="8966" width="9" style="62" customWidth="1"/>
    <col min="8967" max="8967" width="29.375" style="62" customWidth="1"/>
    <col min="8968" max="8968" width="1.375" style="62" customWidth="1"/>
    <col min="8969" max="8969" width="9" style="62"/>
    <col min="8970" max="8970" width="12.875" style="62" customWidth="1"/>
    <col min="8971" max="8971" width="12.125" style="62" customWidth="1"/>
    <col min="8972" max="8972" width="11.375" style="62" customWidth="1"/>
    <col min="8973" max="8973" width="4.75" style="62" customWidth="1"/>
    <col min="8974" max="8974" width="2.125" style="62" customWidth="1"/>
    <col min="8975" max="9217" width="9" style="62"/>
    <col min="9218" max="9218" width="2.125" style="62" customWidth="1"/>
    <col min="9219" max="9219" width="25.875" style="62" customWidth="1"/>
    <col min="9220" max="9220" width="18.75" style="62" customWidth="1"/>
    <col min="9221" max="9221" width="8.375" style="62" customWidth="1"/>
    <col min="9222" max="9222" width="9" style="62" customWidth="1"/>
    <col min="9223" max="9223" width="29.375" style="62" customWidth="1"/>
    <col min="9224" max="9224" width="1.375" style="62" customWidth="1"/>
    <col min="9225" max="9225" width="9" style="62"/>
    <col min="9226" max="9226" width="12.875" style="62" customWidth="1"/>
    <col min="9227" max="9227" width="12.125" style="62" customWidth="1"/>
    <col min="9228" max="9228" width="11.375" style="62" customWidth="1"/>
    <col min="9229" max="9229" width="4.75" style="62" customWidth="1"/>
    <col min="9230" max="9230" width="2.125" style="62" customWidth="1"/>
    <col min="9231" max="9473" width="9" style="62"/>
    <col min="9474" max="9474" width="2.125" style="62" customWidth="1"/>
    <col min="9475" max="9475" width="25.875" style="62" customWidth="1"/>
    <col min="9476" max="9476" width="18.75" style="62" customWidth="1"/>
    <col min="9477" max="9477" width="8.375" style="62" customWidth="1"/>
    <col min="9478" max="9478" width="9" style="62" customWidth="1"/>
    <col min="9479" max="9479" width="29.375" style="62" customWidth="1"/>
    <col min="9480" max="9480" width="1.375" style="62" customWidth="1"/>
    <col min="9481" max="9481" width="9" style="62"/>
    <col min="9482" max="9482" width="12.875" style="62" customWidth="1"/>
    <col min="9483" max="9483" width="12.125" style="62" customWidth="1"/>
    <col min="9484" max="9484" width="11.375" style="62" customWidth="1"/>
    <col min="9485" max="9485" width="4.75" style="62" customWidth="1"/>
    <col min="9486" max="9486" width="2.125" style="62" customWidth="1"/>
    <col min="9487" max="9729" width="9" style="62"/>
    <col min="9730" max="9730" width="2.125" style="62" customWidth="1"/>
    <col min="9731" max="9731" width="25.875" style="62" customWidth="1"/>
    <col min="9732" max="9732" width="18.75" style="62" customWidth="1"/>
    <col min="9733" max="9733" width="8.375" style="62" customWidth="1"/>
    <col min="9734" max="9734" width="9" style="62" customWidth="1"/>
    <col min="9735" max="9735" width="29.375" style="62" customWidth="1"/>
    <col min="9736" max="9736" width="1.375" style="62" customWidth="1"/>
    <col min="9737" max="9737" width="9" style="62"/>
    <col min="9738" max="9738" width="12.875" style="62" customWidth="1"/>
    <col min="9739" max="9739" width="12.125" style="62" customWidth="1"/>
    <col min="9740" max="9740" width="11.375" style="62" customWidth="1"/>
    <col min="9741" max="9741" width="4.75" style="62" customWidth="1"/>
    <col min="9742" max="9742" width="2.125" style="62" customWidth="1"/>
    <col min="9743" max="9985" width="9" style="62"/>
    <col min="9986" max="9986" width="2.125" style="62" customWidth="1"/>
    <col min="9987" max="9987" width="25.875" style="62" customWidth="1"/>
    <col min="9988" max="9988" width="18.75" style="62" customWidth="1"/>
    <col min="9989" max="9989" width="8.375" style="62" customWidth="1"/>
    <col min="9990" max="9990" width="9" style="62" customWidth="1"/>
    <col min="9991" max="9991" width="29.375" style="62" customWidth="1"/>
    <col min="9992" max="9992" width="1.375" style="62" customWidth="1"/>
    <col min="9993" max="9993" width="9" style="62"/>
    <col min="9994" max="9994" width="12.875" style="62" customWidth="1"/>
    <col min="9995" max="9995" width="12.125" style="62" customWidth="1"/>
    <col min="9996" max="9996" width="11.375" style="62" customWidth="1"/>
    <col min="9997" max="9997" width="4.75" style="62" customWidth="1"/>
    <col min="9998" max="9998" width="2.125" style="62" customWidth="1"/>
    <col min="9999" max="10241" width="9" style="62"/>
    <col min="10242" max="10242" width="2.125" style="62" customWidth="1"/>
    <col min="10243" max="10243" width="25.875" style="62" customWidth="1"/>
    <col min="10244" max="10244" width="18.75" style="62" customWidth="1"/>
    <col min="10245" max="10245" width="8.375" style="62" customWidth="1"/>
    <col min="10246" max="10246" width="9" style="62" customWidth="1"/>
    <col min="10247" max="10247" width="29.375" style="62" customWidth="1"/>
    <col min="10248" max="10248" width="1.375" style="62" customWidth="1"/>
    <col min="10249" max="10249" width="9" style="62"/>
    <col min="10250" max="10250" width="12.875" style="62" customWidth="1"/>
    <col min="10251" max="10251" width="12.125" style="62" customWidth="1"/>
    <col min="10252" max="10252" width="11.375" style="62" customWidth="1"/>
    <col min="10253" max="10253" width="4.75" style="62" customWidth="1"/>
    <col min="10254" max="10254" width="2.125" style="62" customWidth="1"/>
    <col min="10255" max="10497" width="9" style="62"/>
    <col min="10498" max="10498" width="2.125" style="62" customWidth="1"/>
    <col min="10499" max="10499" width="25.875" style="62" customWidth="1"/>
    <col min="10500" max="10500" width="18.75" style="62" customWidth="1"/>
    <col min="10501" max="10501" width="8.375" style="62" customWidth="1"/>
    <col min="10502" max="10502" width="9" style="62" customWidth="1"/>
    <col min="10503" max="10503" width="29.375" style="62" customWidth="1"/>
    <col min="10504" max="10504" width="1.375" style="62" customWidth="1"/>
    <col min="10505" max="10505" width="9" style="62"/>
    <col min="10506" max="10506" width="12.875" style="62" customWidth="1"/>
    <col min="10507" max="10507" width="12.125" style="62" customWidth="1"/>
    <col min="10508" max="10508" width="11.375" style="62" customWidth="1"/>
    <col min="10509" max="10509" width="4.75" style="62" customWidth="1"/>
    <col min="10510" max="10510" width="2.125" style="62" customWidth="1"/>
    <col min="10511" max="10753" width="9" style="62"/>
    <col min="10754" max="10754" width="2.125" style="62" customWidth="1"/>
    <col min="10755" max="10755" width="25.875" style="62" customWidth="1"/>
    <col min="10756" max="10756" width="18.75" style="62" customWidth="1"/>
    <col min="10757" max="10757" width="8.375" style="62" customWidth="1"/>
    <col min="10758" max="10758" width="9" style="62" customWidth="1"/>
    <col min="10759" max="10759" width="29.375" style="62" customWidth="1"/>
    <col min="10760" max="10760" width="1.375" style="62" customWidth="1"/>
    <col min="10761" max="10761" width="9" style="62"/>
    <col min="10762" max="10762" width="12.875" style="62" customWidth="1"/>
    <col min="10763" max="10763" width="12.125" style="62" customWidth="1"/>
    <col min="10764" max="10764" width="11.375" style="62" customWidth="1"/>
    <col min="10765" max="10765" width="4.75" style="62" customWidth="1"/>
    <col min="10766" max="10766" width="2.125" style="62" customWidth="1"/>
    <col min="10767" max="11009" width="9" style="62"/>
    <col min="11010" max="11010" width="2.125" style="62" customWidth="1"/>
    <col min="11011" max="11011" width="25.875" style="62" customWidth="1"/>
    <col min="11012" max="11012" width="18.75" style="62" customWidth="1"/>
    <col min="11013" max="11013" width="8.375" style="62" customWidth="1"/>
    <col min="11014" max="11014" width="9" style="62" customWidth="1"/>
    <col min="11015" max="11015" width="29.375" style="62" customWidth="1"/>
    <col min="11016" max="11016" width="1.375" style="62" customWidth="1"/>
    <col min="11017" max="11017" width="9" style="62"/>
    <col min="11018" max="11018" width="12.875" style="62" customWidth="1"/>
    <col min="11019" max="11019" width="12.125" style="62" customWidth="1"/>
    <col min="11020" max="11020" width="11.375" style="62" customWidth="1"/>
    <col min="11021" max="11021" width="4.75" style="62" customWidth="1"/>
    <col min="11022" max="11022" width="2.125" style="62" customWidth="1"/>
    <col min="11023" max="11265" width="9" style="62"/>
    <col min="11266" max="11266" width="2.125" style="62" customWidth="1"/>
    <col min="11267" max="11267" width="25.875" style="62" customWidth="1"/>
    <col min="11268" max="11268" width="18.75" style="62" customWidth="1"/>
    <col min="11269" max="11269" width="8.375" style="62" customWidth="1"/>
    <col min="11270" max="11270" width="9" style="62" customWidth="1"/>
    <col min="11271" max="11271" width="29.375" style="62" customWidth="1"/>
    <col min="11272" max="11272" width="1.375" style="62" customWidth="1"/>
    <col min="11273" max="11273" width="9" style="62"/>
    <col min="11274" max="11274" width="12.875" style="62" customWidth="1"/>
    <col min="11275" max="11275" width="12.125" style="62" customWidth="1"/>
    <col min="11276" max="11276" width="11.375" style="62" customWidth="1"/>
    <col min="11277" max="11277" width="4.75" style="62" customWidth="1"/>
    <col min="11278" max="11278" width="2.125" style="62" customWidth="1"/>
    <col min="11279" max="11521" width="9" style="62"/>
    <col min="11522" max="11522" width="2.125" style="62" customWidth="1"/>
    <col min="11523" max="11523" width="25.875" style="62" customWidth="1"/>
    <col min="11524" max="11524" width="18.75" style="62" customWidth="1"/>
    <col min="11525" max="11525" width="8.375" style="62" customWidth="1"/>
    <col min="11526" max="11526" width="9" style="62" customWidth="1"/>
    <col min="11527" max="11527" width="29.375" style="62" customWidth="1"/>
    <col min="11528" max="11528" width="1.375" style="62" customWidth="1"/>
    <col min="11529" max="11529" width="9" style="62"/>
    <col min="11530" max="11530" width="12.875" style="62" customWidth="1"/>
    <col min="11531" max="11531" width="12.125" style="62" customWidth="1"/>
    <col min="11532" max="11532" width="11.375" style="62" customWidth="1"/>
    <col min="11533" max="11533" width="4.75" style="62" customWidth="1"/>
    <col min="11534" max="11534" width="2.125" style="62" customWidth="1"/>
    <col min="11535" max="11777" width="9" style="62"/>
    <col min="11778" max="11778" width="2.125" style="62" customWidth="1"/>
    <col min="11779" max="11779" width="25.875" style="62" customWidth="1"/>
    <col min="11780" max="11780" width="18.75" style="62" customWidth="1"/>
    <col min="11781" max="11781" width="8.375" style="62" customWidth="1"/>
    <col min="11782" max="11782" width="9" style="62" customWidth="1"/>
    <col min="11783" max="11783" width="29.375" style="62" customWidth="1"/>
    <col min="11784" max="11784" width="1.375" style="62" customWidth="1"/>
    <col min="11785" max="11785" width="9" style="62"/>
    <col min="11786" max="11786" width="12.875" style="62" customWidth="1"/>
    <col min="11787" max="11787" width="12.125" style="62" customWidth="1"/>
    <col min="11788" max="11788" width="11.375" style="62" customWidth="1"/>
    <col min="11789" max="11789" width="4.75" style="62" customWidth="1"/>
    <col min="11790" max="11790" width="2.125" style="62" customWidth="1"/>
    <col min="11791" max="12033" width="9" style="62"/>
    <col min="12034" max="12034" width="2.125" style="62" customWidth="1"/>
    <col min="12035" max="12035" width="25.875" style="62" customWidth="1"/>
    <col min="12036" max="12036" width="18.75" style="62" customWidth="1"/>
    <col min="12037" max="12037" width="8.375" style="62" customWidth="1"/>
    <col min="12038" max="12038" width="9" style="62" customWidth="1"/>
    <col min="12039" max="12039" width="29.375" style="62" customWidth="1"/>
    <col min="12040" max="12040" width="1.375" style="62" customWidth="1"/>
    <col min="12041" max="12041" width="9" style="62"/>
    <col min="12042" max="12042" width="12.875" style="62" customWidth="1"/>
    <col min="12043" max="12043" width="12.125" style="62" customWidth="1"/>
    <col min="12044" max="12044" width="11.375" style="62" customWidth="1"/>
    <col min="12045" max="12045" width="4.75" style="62" customWidth="1"/>
    <col min="12046" max="12046" width="2.125" style="62" customWidth="1"/>
    <col min="12047" max="12289" width="9" style="62"/>
    <col min="12290" max="12290" width="2.125" style="62" customWidth="1"/>
    <col min="12291" max="12291" width="25.875" style="62" customWidth="1"/>
    <col min="12292" max="12292" width="18.75" style="62" customWidth="1"/>
    <col min="12293" max="12293" width="8.375" style="62" customWidth="1"/>
    <col min="12294" max="12294" width="9" style="62" customWidth="1"/>
    <col min="12295" max="12295" width="29.375" style="62" customWidth="1"/>
    <col min="12296" max="12296" width="1.375" style="62" customWidth="1"/>
    <col min="12297" max="12297" width="9" style="62"/>
    <col min="12298" max="12298" width="12.875" style="62" customWidth="1"/>
    <col min="12299" max="12299" width="12.125" style="62" customWidth="1"/>
    <col min="12300" max="12300" width="11.375" style="62" customWidth="1"/>
    <col min="12301" max="12301" width="4.75" style="62" customWidth="1"/>
    <col min="12302" max="12302" width="2.125" style="62" customWidth="1"/>
    <col min="12303" max="12545" width="9" style="62"/>
    <col min="12546" max="12546" width="2.125" style="62" customWidth="1"/>
    <col min="12547" max="12547" width="25.875" style="62" customWidth="1"/>
    <col min="12548" max="12548" width="18.75" style="62" customWidth="1"/>
    <col min="12549" max="12549" width="8.375" style="62" customWidth="1"/>
    <col min="12550" max="12550" width="9" style="62" customWidth="1"/>
    <col min="12551" max="12551" width="29.375" style="62" customWidth="1"/>
    <col min="12552" max="12552" width="1.375" style="62" customWidth="1"/>
    <col min="12553" max="12553" width="9" style="62"/>
    <col min="12554" max="12554" width="12.875" style="62" customWidth="1"/>
    <col min="12555" max="12555" width="12.125" style="62" customWidth="1"/>
    <col min="12556" max="12556" width="11.375" style="62" customWidth="1"/>
    <col min="12557" max="12557" width="4.75" style="62" customWidth="1"/>
    <col min="12558" max="12558" width="2.125" style="62" customWidth="1"/>
    <col min="12559" max="12801" width="9" style="62"/>
    <col min="12802" max="12802" width="2.125" style="62" customWidth="1"/>
    <col min="12803" max="12803" width="25.875" style="62" customWidth="1"/>
    <col min="12804" max="12804" width="18.75" style="62" customWidth="1"/>
    <col min="12805" max="12805" width="8.375" style="62" customWidth="1"/>
    <col min="12806" max="12806" width="9" style="62" customWidth="1"/>
    <col min="12807" max="12807" width="29.375" style="62" customWidth="1"/>
    <col min="12808" max="12808" width="1.375" style="62" customWidth="1"/>
    <col min="12809" max="12809" width="9" style="62"/>
    <col min="12810" max="12810" width="12.875" style="62" customWidth="1"/>
    <col min="12811" max="12811" width="12.125" style="62" customWidth="1"/>
    <col min="12812" max="12812" width="11.375" style="62" customWidth="1"/>
    <col min="12813" max="12813" width="4.75" style="62" customWidth="1"/>
    <col min="12814" max="12814" width="2.125" style="62" customWidth="1"/>
    <col min="12815" max="13057" width="9" style="62"/>
    <col min="13058" max="13058" width="2.125" style="62" customWidth="1"/>
    <col min="13059" max="13059" width="25.875" style="62" customWidth="1"/>
    <col min="13060" max="13060" width="18.75" style="62" customWidth="1"/>
    <col min="13061" max="13061" width="8.375" style="62" customWidth="1"/>
    <col min="13062" max="13062" width="9" style="62" customWidth="1"/>
    <col min="13063" max="13063" width="29.375" style="62" customWidth="1"/>
    <col min="13064" max="13064" width="1.375" style="62" customWidth="1"/>
    <col min="13065" max="13065" width="9" style="62"/>
    <col min="13066" max="13066" width="12.875" style="62" customWidth="1"/>
    <col min="13067" max="13067" width="12.125" style="62" customWidth="1"/>
    <col min="13068" max="13068" width="11.375" style="62" customWidth="1"/>
    <col min="13069" max="13069" width="4.75" style="62" customWidth="1"/>
    <col min="13070" max="13070" width="2.125" style="62" customWidth="1"/>
    <col min="13071" max="13313" width="9" style="62"/>
    <col min="13314" max="13314" width="2.125" style="62" customWidth="1"/>
    <col min="13315" max="13315" width="25.875" style="62" customWidth="1"/>
    <col min="13316" max="13316" width="18.75" style="62" customWidth="1"/>
    <col min="13317" max="13317" width="8.375" style="62" customWidth="1"/>
    <col min="13318" max="13318" width="9" style="62" customWidth="1"/>
    <col min="13319" max="13319" width="29.375" style="62" customWidth="1"/>
    <col min="13320" max="13320" width="1.375" style="62" customWidth="1"/>
    <col min="13321" max="13321" width="9" style="62"/>
    <col min="13322" max="13322" width="12.875" style="62" customWidth="1"/>
    <col min="13323" max="13323" width="12.125" style="62" customWidth="1"/>
    <col min="13324" max="13324" width="11.375" style="62" customWidth="1"/>
    <col min="13325" max="13325" width="4.75" style="62" customWidth="1"/>
    <col min="13326" max="13326" width="2.125" style="62" customWidth="1"/>
    <col min="13327" max="13569" width="9" style="62"/>
    <col min="13570" max="13570" width="2.125" style="62" customWidth="1"/>
    <col min="13571" max="13571" width="25.875" style="62" customWidth="1"/>
    <col min="13572" max="13572" width="18.75" style="62" customWidth="1"/>
    <col min="13573" max="13573" width="8.375" style="62" customWidth="1"/>
    <col min="13574" max="13574" width="9" style="62" customWidth="1"/>
    <col min="13575" max="13575" width="29.375" style="62" customWidth="1"/>
    <col min="13576" max="13576" width="1.375" style="62" customWidth="1"/>
    <col min="13577" max="13577" width="9" style="62"/>
    <col min="13578" max="13578" width="12.875" style="62" customWidth="1"/>
    <col min="13579" max="13579" width="12.125" style="62" customWidth="1"/>
    <col min="13580" max="13580" width="11.375" style="62" customWidth="1"/>
    <col min="13581" max="13581" width="4.75" style="62" customWidth="1"/>
    <col min="13582" max="13582" width="2.125" style="62" customWidth="1"/>
    <col min="13583" max="13825" width="9" style="62"/>
    <col min="13826" max="13826" width="2.125" style="62" customWidth="1"/>
    <col min="13827" max="13827" width="25.875" style="62" customWidth="1"/>
    <col min="13828" max="13828" width="18.75" style="62" customWidth="1"/>
    <col min="13829" max="13829" width="8.375" style="62" customWidth="1"/>
    <col min="13830" max="13830" width="9" style="62" customWidth="1"/>
    <col min="13831" max="13831" width="29.375" style="62" customWidth="1"/>
    <col min="13832" max="13832" width="1.375" style="62" customWidth="1"/>
    <col min="13833" max="13833" width="9" style="62"/>
    <col min="13834" max="13834" width="12.875" style="62" customWidth="1"/>
    <col min="13835" max="13835" width="12.125" style="62" customWidth="1"/>
    <col min="13836" max="13836" width="11.375" style="62" customWidth="1"/>
    <col min="13837" max="13837" width="4.75" style="62" customWidth="1"/>
    <col min="13838" max="13838" width="2.125" style="62" customWidth="1"/>
    <col min="13839" max="14081" width="9" style="62"/>
    <col min="14082" max="14082" width="2.125" style="62" customWidth="1"/>
    <col min="14083" max="14083" width="25.875" style="62" customWidth="1"/>
    <col min="14084" max="14084" width="18.75" style="62" customWidth="1"/>
    <col min="14085" max="14085" width="8.375" style="62" customWidth="1"/>
    <col min="14086" max="14086" width="9" style="62" customWidth="1"/>
    <col min="14087" max="14087" width="29.375" style="62" customWidth="1"/>
    <col min="14088" max="14088" width="1.375" style="62" customWidth="1"/>
    <col min="14089" max="14089" width="9" style="62"/>
    <col min="14090" max="14090" width="12.875" style="62" customWidth="1"/>
    <col min="14091" max="14091" width="12.125" style="62" customWidth="1"/>
    <col min="14092" max="14092" width="11.375" style="62" customWidth="1"/>
    <col min="14093" max="14093" width="4.75" style="62" customWidth="1"/>
    <col min="14094" max="14094" width="2.125" style="62" customWidth="1"/>
    <col min="14095" max="14337" width="9" style="62"/>
    <col min="14338" max="14338" width="2.125" style="62" customWidth="1"/>
    <col min="14339" max="14339" width="25.875" style="62" customWidth="1"/>
    <col min="14340" max="14340" width="18.75" style="62" customWidth="1"/>
    <col min="14341" max="14341" width="8.375" style="62" customWidth="1"/>
    <col min="14342" max="14342" width="9" style="62" customWidth="1"/>
    <col min="14343" max="14343" width="29.375" style="62" customWidth="1"/>
    <col min="14344" max="14344" width="1.375" style="62" customWidth="1"/>
    <col min="14345" max="14345" width="9" style="62"/>
    <col min="14346" max="14346" width="12.875" style="62" customWidth="1"/>
    <col min="14347" max="14347" width="12.125" style="62" customWidth="1"/>
    <col min="14348" max="14348" width="11.375" style="62" customWidth="1"/>
    <col min="14349" max="14349" width="4.75" style="62" customWidth="1"/>
    <col min="14350" max="14350" width="2.125" style="62" customWidth="1"/>
    <col min="14351" max="14593" width="9" style="62"/>
    <col min="14594" max="14594" width="2.125" style="62" customWidth="1"/>
    <col min="14595" max="14595" width="25.875" style="62" customWidth="1"/>
    <col min="14596" max="14596" width="18.75" style="62" customWidth="1"/>
    <col min="14597" max="14597" width="8.375" style="62" customWidth="1"/>
    <col min="14598" max="14598" width="9" style="62" customWidth="1"/>
    <col min="14599" max="14599" width="29.375" style="62" customWidth="1"/>
    <col min="14600" max="14600" width="1.375" style="62" customWidth="1"/>
    <col min="14601" max="14601" width="9" style="62"/>
    <col min="14602" max="14602" width="12.875" style="62" customWidth="1"/>
    <col min="14603" max="14603" width="12.125" style="62" customWidth="1"/>
    <col min="14604" max="14604" width="11.375" style="62" customWidth="1"/>
    <col min="14605" max="14605" width="4.75" style="62" customWidth="1"/>
    <col min="14606" max="14606" width="2.125" style="62" customWidth="1"/>
    <col min="14607" max="14849" width="9" style="62"/>
    <col min="14850" max="14850" width="2.125" style="62" customWidth="1"/>
    <col min="14851" max="14851" width="25.875" style="62" customWidth="1"/>
    <col min="14852" max="14852" width="18.75" style="62" customWidth="1"/>
    <col min="14853" max="14853" width="8.375" style="62" customWidth="1"/>
    <col min="14854" max="14854" width="9" style="62" customWidth="1"/>
    <col min="14855" max="14855" width="29.375" style="62" customWidth="1"/>
    <col min="14856" max="14856" width="1.375" style="62" customWidth="1"/>
    <col min="14857" max="14857" width="9" style="62"/>
    <col min="14858" max="14858" width="12.875" style="62" customWidth="1"/>
    <col min="14859" max="14859" width="12.125" style="62" customWidth="1"/>
    <col min="14860" max="14860" width="11.375" style="62" customWidth="1"/>
    <col min="14861" max="14861" width="4.75" style="62" customWidth="1"/>
    <col min="14862" max="14862" width="2.125" style="62" customWidth="1"/>
    <col min="14863" max="15105" width="9" style="62"/>
    <col min="15106" max="15106" width="2.125" style="62" customWidth="1"/>
    <col min="15107" max="15107" width="25.875" style="62" customWidth="1"/>
    <col min="15108" max="15108" width="18.75" style="62" customWidth="1"/>
    <col min="15109" max="15109" width="8.375" style="62" customWidth="1"/>
    <col min="15110" max="15110" width="9" style="62" customWidth="1"/>
    <col min="15111" max="15111" width="29.375" style="62" customWidth="1"/>
    <col min="15112" max="15112" width="1.375" style="62" customWidth="1"/>
    <col min="15113" max="15113" width="9" style="62"/>
    <col min="15114" max="15114" width="12.875" style="62" customWidth="1"/>
    <col min="15115" max="15115" width="12.125" style="62" customWidth="1"/>
    <col min="15116" max="15116" width="11.375" style="62" customWidth="1"/>
    <col min="15117" max="15117" width="4.75" style="62" customWidth="1"/>
    <col min="15118" max="15118" width="2.125" style="62" customWidth="1"/>
    <col min="15119" max="15361" width="9" style="62"/>
    <col min="15362" max="15362" width="2.125" style="62" customWidth="1"/>
    <col min="15363" max="15363" width="25.875" style="62" customWidth="1"/>
    <col min="15364" max="15364" width="18.75" style="62" customWidth="1"/>
    <col min="15365" max="15365" width="8.375" style="62" customWidth="1"/>
    <col min="15366" max="15366" width="9" style="62" customWidth="1"/>
    <col min="15367" max="15367" width="29.375" style="62" customWidth="1"/>
    <col min="15368" max="15368" width="1.375" style="62" customWidth="1"/>
    <col min="15369" max="15369" width="9" style="62"/>
    <col min="15370" max="15370" width="12.875" style="62" customWidth="1"/>
    <col min="15371" max="15371" width="12.125" style="62" customWidth="1"/>
    <col min="15372" max="15372" width="11.375" style="62" customWidth="1"/>
    <col min="15373" max="15373" width="4.75" style="62" customWidth="1"/>
    <col min="15374" max="15374" width="2.125" style="62" customWidth="1"/>
    <col min="15375" max="15617" width="9" style="62"/>
    <col min="15618" max="15618" width="2.125" style="62" customWidth="1"/>
    <col min="15619" max="15619" width="25.875" style="62" customWidth="1"/>
    <col min="15620" max="15620" width="18.75" style="62" customWidth="1"/>
    <col min="15621" max="15621" width="8.375" style="62" customWidth="1"/>
    <col min="15622" max="15622" width="9" style="62" customWidth="1"/>
    <col min="15623" max="15623" width="29.375" style="62" customWidth="1"/>
    <col min="15624" max="15624" width="1.375" style="62" customWidth="1"/>
    <col min="15625" max="15625" width="9" style="62"/>
    <col min="15626" max="15626" width="12.875" style="62" customWidth="1"/>
    <col min="15627" max="15627" width="12.125" style="62" customWidth="1"/>
    <col min="15628" max="15628" width="11.375" style="62" customWidth="1"/>
    <col min="15629" max="15629" width="4.75" style="62" customWidth="1"/>
    <col min="15630" max="15630" width="2.125" style="62" customWidth="1"/>
    <col min="15631" max="15873" width="9" style="62"/>
    <col min="15874" max="15874" width="2.125" style="62" customWidth="1"/>
    <col min="15875" max="15875" width="25.875" style="62" customWidth="1"/>
    <col min="15876" max="15876" width="18.75" style="62" customWidth="1"/>
    <col min="15877" max="15877" width="8.375" style="62" customWidth="1"/>
    <col min="15878" max="15878" width="9" style="62" customWidth="1"/>
    <col min="15879" max="15879" width="29.375" style="62" customWidth="1"/>
    <col min="15880" max="15880" width="1.375" style="62" customWidth="1"/>
    <col min="15881" max="15881" width="9" style="62"/>
    <col min="15882" max="15882" width="12.875" style="62" customWidth="1"/>
    <col min="15883" max="15883" width="12.125" style="62" customWidth="1"/>
    <col min="15884" max="15884" width="11.375" style="62" customWidth="1"/>
    <col min="15885" max="15885" width="4.75" style="62" customWidth="1"/>
    <col min="15886" max="15886" width="2.125" style="62" customWidth="1"/>
    <col min="15887" max="16129" width="9" style="62"/>
    <col min="16130" max="16130" width="2.125" style="62" customWidth="1"/>
    <col min="16131" max="16131" width="25.875" style="62" customWidth="1"/>
    <col min="16132" max="16132" width="18.75" style="62" customWidth="1"/>
    <col min="16133" max="16133" width="8.375" style="62" customWidth="1"/>
    <col min="16134" max="16134" width="9" style="62" customWidth="1"/>
    <col min="16135" max="16135" width="29.375" style="62" customWidth="1"/>
    <col min="16136" max="16136" width="1.375" style="62" customWidth="1"/>
    <col min="16137" max="16137" width="9" style="62"/>
    <col min="16138" max="16138" width="12.875" style="62" customWidth="1"/>
    <col min="16139" max="16139" width="12.125" style="62" customWidth="1"/>
    <col min="16140" max="16140" width="11.375" style="62" customWidth="1"/>
    <col min="16141" max="16141" width="4.75" style="62" customWidth="1"/>
    <col min="16142" max="16142" width="2.125" style="62" customWidth="1"/>
    <col min="16143" max="16384" width="9" style="62"/>
  </cols>
  <sheetData>
    <row r="1" spans="2:13" ht="7.5" customHeight="1" x14ac:dyDescent="0.4"/>
    <row r="2" spans="2:13" ht="27" customHeight="1" x14ac:dyDescent="0.4">
      <c r="B2" s="63" t="s">
        <v>243</v>
      </c>
      <c r="C2" s="64"/>
      <c r="D2" s="64"/>
      <c r="E2" s="64"/>
      <c r="F2" s="64"/>
      <c r="G2" s="64"/>
      <c r="H2" s="64"/>
      <c r="I2" s="65" t="s">
        <v>244</v>
      </c>
      <c r="J2" s="577">
        <f>データシート!D17</f>
        <v>0</v>
      </c>
      <c r="K2" s="577"/>
      <c r="L2" s="577"/>
      <c r="M2" s="66"/>
    </row>
    <row r="3" spans="2:13" ht="26.25" customHeight="1" x14ac:dyDescent="0.4">
      <c r="B3" s="67" t="s">
        <v>245</v>
      </c>
      <c r="C3" s="64"/>
      <c r="D3" s="64"/>
      <c r="E3" s="64"/>
      <c r="F3" s="64"/>
      <c r="G3" s="64"/>
      <c r="H3" s="64"/>
      <c r="I3" s="65" t="s">
        <v>246</v>
      </c>
      <c r="J3" s="577">
        <f>データシート!D45</f>
        <v>0</v>
      </c>
      <c r="K3" s="577"/>
      <c r="L3" s="577"/>
      <c r="M3" s="66" t="s">
        <v>247</v>
      </c>
    </row>
    <row r="4" spans="2:13" ht="7.5" customHeight="1" x14ac:dyDescent="0.4">
      <c r="B4" s="67"/>
      <c r="C4" s="64"/>
      <c r="D4" s="64"/>
      <c r="E4" s="64"/>
      <c r="F4" s="64"/>
      <c r="G4" s="64"/>
      <c r="H4" s="64"/>
      <c r="I4" s="65"/>
      <c r="J4" s="68"/>
      <c r="K4" s="68"/>
      <c r="L4" s="68"/>
      <c r="M4" s="66"/>
    </row>
    <row r="5" spans="2:13" ht="24" customHeight="1" x14ac:dyDescent="0.4">
      <c r="B5" s="578" t="s">
        <v>248</v>
      </c>
      <c r="C5" s="578"/>
      <c r="D5" s="578"/>
      <c r="E5" s="578"/>
      <c r="F5" s="579" t="s">
        <v>249</v>
      </c>
      <c r="G5" s="579"/>
      <c r="H5" s="579"/>
      <c r="I5" s="579"/>
      <c r="J5" s="579"/>
      <c r="K5" s="579"/>
      <c r="L5" s="579"/>
      <c r="M5" s="579"/>
    </row>
    <row r="6" spans="2:13" ht="58.5" customHeight="1" x14ac:dyDescent="0.4">
      <c r="B6" s="69" t="s">
        <v>250</v>
      </c>
      <c r="C6" s="310">
        <f>データシート!D54</f>
        <v>0</v>
      </c>
      <c r="D6" s="307" t="s">
        <v>505</v>
      </c>
      <c r="E6" s="311">
        <f>データシート!G54</f>
        <v>0</v>
      </c>
      <c r="F6" s="558" t="s">
        <v>251</v>
      </c>
      <c r="G6" s="558"/>
      <c r="H6" s="558"/>
      <c r="I6" s="558"/>
      <c r="J6" s="558"/>
      <c r="K6" s="558"/>
      <c r="L6" s="558"/>
      <c r="M6" s="558"/>
    </row>
    <row r="7" spans="2:13" ht="58.5" customHeight="1" x14ac:dyDescent="0.4">
      <c r="B7" s="69" t="s">
        <v>252</v>
      </c>
      <c r="C7" s="559">
        <f>データシート!D52</f>
        <v>0</v>
      </c>
      <c r="D7" s="559"/>
      <c r="E7" s="559"/>
      <c r="F7" s="558" t="s">
        <v>253</v>
      </c>
      <c r="G7" s="558"/>
      <c r="H7" s="558"/>
      <c r="I7" s="558"/>
      <c r="J7" s="558"/>
      <c r="K7" s="558"/>
      <c r="L7" s="558"/>
      <c r="M7" s="558"/>
    </row>
    <row r="8" spans="2:13" ht="58.5" customHeight="1" x14ac:dyDescent="0.4">
      <c r="B8" s="69" t="s">
        <v>254</v>
      </c>
      <c r="C8" s="560">
        <f>データシート!D53</f>
        <v>0</v>
      </c>
      <c r="D8" s="561"/>
      <c r="E8" s="562"/>
      <c r="F8" s="558" t="s">
        <v>255</v>
      </c>
      <c r="G8" s="558"/>
      <c r="H8" s="558"/>
      <c r="I8" s="558"/>
      <c r="J8" s="558"/>
      <c r="K8" s="558"/>
      <c r="L8" s="558"/>
      <c r="M8" s="558"/>
    </row>
    <row r="9" spans="2:13" ht="58.5" customHeight="1" x14ac:dyDescent="0.4">
      <c r="B9" s="69" t="s">
        <v>256</v>
      </c>
      <c r="C9" s="567">
        <f>データシート!D66</f>
        <v>0</v>
      </c>
      <c r="D9" s="568"/>
      <c r="E9" s="70" t="s">
        <v>257</v>
      </c>
      <c r="F9" s="558" t="s">
        <v>258</v>
      </c>
      <c r="G9" s="558"/>
      <c r="H9" s="558"/>
      <c r="I9" s="558"/>
      <c r="J9" s="558"/>
      <c r="K9" s="558"/>
      <c r="L9" s="558"/>
      <c r="M9" s="558"/>
    </row>
    <row r="10" spans="2:13" ht="58.5" customHeight="1" x14ac:dyDescent="0.4">
      <c r="B10" s="69" t="s">
        <v>259</v>
      </c>
      <c r="C10" s="569" t="str">
        <f>データシート!D67</f>
        <v/>
      </c>
      <c r="D10" s="570"/>
      <c r="E10" s="70" t="s">
        <v>260</v>
      </c>
      <c r="F10" s="558" t="s">
        <v>344</v>
      </c>
      <c r="G10" s="558"/>
      <c r="H10" s="558"/>
      <c r="I10" s="558"/>
      <c r="J10" s="558"/>
      <c r="K10" s="558"/>
      <c r="L10" s="558"/>
      <c r="M10" s="558"/>
    </row>
    <row r="11" spans="2:13" ht="58.5" customHeight="1" x14ac:dyDescent="0.4">
      <c r="B11" s="69" t="s">
        <v>261</v>
      </c>
      <c r="C11" s="571">
        <f>データシート!D68</f>
        <v>0</v>
      </c>
      <c r="D11" s="572"/>
      <c r="E11" s="70" t="s">
        <v>260</v>
      </c>
      <c r="F11" s="558" t="s">
        <v>262</v>
      </c>
      <c r="G11" s="558"/>
      <c r="H11" s="558"/>
      <c r="I11" s="558"/>
      <c r="J11" s="558"/>
      <c r="K11" s="558"/>
      <c r="L11" s="558"/>
      <c r="M11" s="558"/>
    </row>
    <row r="12" spans="2:13" ht="58.5" customHeight="1" x14ac:dyDescent="0.4">
      <c r="B12" s="69" t="s">
        <v>263</v>
      </c>
      <c r="C12" s="573" t="str">
        <f>IFERROR(C11/C10-1,"")</f>
        <v/>
      </c>
      <c r="D12" s="574"/>
      <c r="E12" s="70" t="s">
        <v>264</v>
      </c>
      <c r="F12" s="563" t="s">
        <v>265</v>
      </c>
      <c r="G12" s="564"/>
      <c r="H12" s="564"/>
      <c r="I12" s="564"/>
      <c r="J12" s="565" t="s">
        <v>345</v>
      </c>
      <c r="K12" s="565"/>
      <c r="L12" s="565"/>
      <c r="M12" s="566"/>
    </row>
    <row r="13" spans="2:13" ht="58.5" customHeight="1" x14ac:dyDescent="0.4">
      <c r="B13" s="69" t="s">
        <v>266</v>
      </c>
      <c r="C13" s="575" t="str">
        <f>IFERROR((C9/C10-C9/C11)*2.62/1000,"")</f>
        <v/>
      </c>
      <c r="D13" s="576"/>
      <c r="E13" s="70" t="s">
        <v>267</v>
      </c>
      <c r="F13" s="558" t="s">
        <v>506</v>
      </c>
      <c r="G13" s="558"/>
      <c r="H13" s="558"/>
      <c r="I13" s="558"/>
      <c r="J13" s="558"/>
      <c r="K13" s="558"/>
      <c r="L13" s="558"/>
      <c r="M13" s="558"/>
    </row>
    <row r="15" spans="2:13" x14ac:dyDescent="0.4">
      <c r="B15" s="71" t="s">
        <v>268</v>
      </c>
    </row>
  </sheetData>
  <sheetProtection algorithmName="SHA-512" hashValue="khC1PsayRzINAJHzvtriUjTHaEMVbq3/j+a5ir1+8kIKPpR+7Dn9K0kh5kv2apw2/FV7EP93jmvp7VBoC1jTqw==" saltValue="XBbaMJ8Wsa8XsQLdqB/rEA==" spinCount="100000" sheet="1" objects="1" scenarios="1" formatCells="0" selectLockedCells="1"/>
  <mergeCells count="20">
    <mergeCell ref="J2:L2"/>
    <mergeCell ref="J3:L3"/>
    <mergeCell ref="B5:E5"/>
    <mergeCell ref="F5:M5"/>
    <mergeCell ref="F6:M6"/>
    <mergeCell ref="F11:M11"/>
    <mergeCell ref="F13:M13"/>
    <mergeCell ref="C7:E7"/>
    <mergeCell ref="F7:M7"/>
    <mergeCell ref="C8:E8"/>
    <mergeCell ref="F8:M8"/>
    <mergeCell ref="F9:M9"/>
    <mergeCell ref="F10:M10"/>
    <mergeCell ref="F12:I12"/>
    <mergeCell ref="J12:M12"/>
    <mergeCell ref="C9:D9"/>
    <mergeCell ref="C10:D10"/>
    <mergeCell ref="C11:D11"/>
    <mergeCell ref="C12:D12"/>
    <mergeCell ref="C13:D13"/>
  </mergeCells>
  <phoneticPr fontId="1"/>
  <conditionalFormatting sqref="C12:D12">
    <cfRule type="expression" dxfId="130" priority="3" stopIfTrue="1">
      <formula>AND($C$6="2PG",OR($C$12&lt;0.05,$C$12&gt;=0.1))</formula>
    </cfRule>
    <cfRule type="expression" dxfId="129" priority="2">
      <formula>AND($C$6="2RG",OR($C$12&lt;0.1,$D$70&gt;=0.15))</formula>
    </cfRule>
    <cfRule type="expression" dxfId="128" priority="1">
      <formula>AND($C$6="2TG",OR($C$12&lt;0.15,$C$12&gt;=0.2))</formula>
    </cfRule>
  </conditionalFormatting>
  <pageMargins left="0.51181102362204722" right="0.51181102362204722" top="0.55118110236220474" bottom="0.55118110236220474" header="0.31496062992125984" footer="0.31496062992125984"/>
  <pageSetup paperSize="9" scale="84"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39997558519241921"/>
    <pageSetUpPr fitToPage="1"/>
  </sheetPr>
  <dimension ref="A1:FG68"/>
  <sheetViews>
    <sheetView showGridLines="0" zoomScale="80" zoomScaleNormal="80" zoomScaleSheetLayoutView="70" zoomScalePageLayoutView="85" workbookViewId="0">
      <selection activeCell="BI3" sqref="BI3:CD3"/>
    </sheetView>
  </sheetViews>
  <sheetFormatPr defaultRowHeight="19.5" x14ac:dyDescent="0.4"/>
  <cols>
    <col min="1" max="1" width="1.875" style="76" customWidth="1"/>
    <col min="2" max="2" width="2.375" style="78" customWidth="1"/>
    <col min="3" max="79" width="2.375" style="76" customWidth="1"/>
    <col min="80" max="80" width="2.375" style="78" customWidth="1"/>
    <col min="81" max="85" width="2.375" style="76" customWidth="1"/>
    <col min="86" max="86" width="4.75" style="76" hidden="1" customWidth="1"/>
    <col min="87" max="163" width="1.875" style="76" customWidth="1"/>
    <col min="164" max="256" width="9" style="76"/>
    <col min="257" max="257" width="1.875" style="76" customWidth="1"/>
    <col min="258" max="341" width="2.375" style="76" customWidth="1"/>
    <col min="342" max="342" width="0" style="76" hidden="1" customWidth="1"/>
    <col min="343" max="419" width="1.875" style="76" customWidth="1"/>
    <col min="420" max="512" width="9" style="76"/>
    <col min="513" max="513" width="1.875" style="76" customWidth="1"/>
    <col min="514" max="597" width="2.375" style="76" customWidth="1"/>
    <col min="598" max="598" width="0" style="76" hidden="1" customWidth="1"/>
    <col min="599" max="675" width="1.875" style="76" customWidth="1"/>
    <col min="676" max="768" width="9" style="76"/>
    <col min="769" max="769" width="1.875" style="76" customWidth="1"/>
    <col min="770" max="853" width="2.375" style="76" customWidth="1"/>
    <col min="854" max="854" width="0" style="76" hidden="1" customWidth="1"/>
    <col min="855" max="931" width="1.875" style="76" customWidth="1"/>
    <col min="932" max="1024" width="9" style="76"/>
    <col min="1025" max="1025" width="1.875" style="76" customWidth="1"/>
    <col min="1026" max="1109" width="2.375" style="76" customWidth="1"/>
    <col min="1110" max="1110" width="0" style="76" hidden="1" customWidth="1"/>
    <col min="1111" max="1187" width="1.875" style="76" customWidth="1"/>
    <col min="1188" max="1280" width="9" style="76"/>
    <col min="1281" max="1281" width="1.875" style="76" customWidth="1"/>
    <col min="1282" max="1365" width="2.375" style="76" customWidth="1"/>
    <col min="1366" max="1366" width="0" style="76" hidden="1" customWidth="1"/>
    <col min="1367" max="1443" width="1.875" style="76" customWidth="1"/>
    <col min="1444" max="1536" width="9" style="76"/>
    <col min="1537" max="1537" width="1.875" style="76" customWidth="1"/>
    <col min="1538" max="1621" width="2.375" style="76" customWidth="1"/>
    <col min="1622" max="1622" width="0" style="76" hidden="1" customWidth="1"/>
    <col min="1623" max="1699" width="1.875" style="76" customWidth="1"/>
    <col min="1700" max="1792" width="9" style="76"/>
    <col min="1793" max="1793" width="1.875" style="76" customWidth="1"/>
    <col min="1794" max="1877" width="2.375" style="76" customWidth="1"/>
    <col min="1878" max="1878" width="0" style="76" hidden="1" customWidth="1"/>
    <col min="1879" max="1955" width="1.875" style="76" customWidth="1"/>
    <col min="1956" max="2048" width="9" style="76"/>
    <col min="2049" max="2049" width="1.875" style="76" customWidth="1"/>
    <col min="2050" max="2133" width="2.375" style="76" customWidth="1"/>
    <col min="2134" max="2134" width="0" style="76" hidden="1" customWidth="1"/>
    <col min="2135" max="2211" width="1.875" style="76" customWidth="1"/>
    <col min="2212" max="2304" width="9" style="76"/>
    <col min="2305" max="2305" width="1.875" style="76" customWidth="1"/>
    <col min="2306" max="2389" width="2.375" style="76" customWidth="1"/>
    <col min="2390" max="2390" width="0" style="76" hidden="1" customWidth="1"/>
    <col min="2391" max="2467" width="1.875" style="76" customWidth="1"/>
    <col min="2468" max="2560" width="9" style="76"/>
    <col min="2561" max="2561" width="1.875" style="76" customWidth="1"/>
    <col min="2562" max="2645" width="2.375" style="76" customWidth="1"/>
    <col min="2646" max="2646" width="0" style="76" hidden="1" customWidth="1"/>
    <col min="2647" max="2723" width="1.875" style="76" customWidth="1"/>
    <col min="2724" max="2816" width="9" style="76"/>
    <col min="2817" max="2817" width="1.875" style="76" customWidth="1"/>
    <col min="2818" max="2901" width="2.375" style="76" customWidth="1"/>
    <col min="2902" max="2902" width="0" style="76" hidden="1" customWidth="1"/>
    <col min="2903" max="2979" width="1.875" style="76" customWidth="1"/>
    <col min="2980" max="3072" width="9" style="76"/>
    <col min="3073" max="3073" width="1.875" style="76" customWidth="1"/>
    <col min="3074" max="3157" width="2.375" style="76" customWidth="1"/>
    <col min="3158" max="3158" width="0" style="76" hidden="1" customWidth="1"/>
    <col min="3159" max="3235" width="1.875" style="76" customWidth="1"/>
    <col min="3236" max="3328" width="9" style="76"/>
    <col min="3329" max="3329" width="1.875" style="76" customWidth="1"/>
    <col min="3330" max="3413" width="2.375" style="76" customWidth="1"/>
    <col min="3414" max="3414" width="0" style="76" hidden="1" customWidth="1"/>
    <col min="3415" max="3491" width="1.875" style="76" customWidth="1"/>
    <col min="3492" max="3584" width="9" style="76"/>
    <col min="3585" max="3585" width="1.875" style="76" customWidth="1"/>
    <col min="3586" max="3669" width="2.375" style="76" customWidth="1"/>
    <col min="3670" max="3670" width="0" style="76" hidden="1" customWidth="1"/>
    <col min="3671" max="3747" width="1.875" style="76" customWidth="1"/>
    <col min="3748" max="3840" width="9" style="76"/>
    <col min="3841" max="3841" width="1.875" style="76" customWidth="1"/>
    <col min="3842" max="3925" width="2.375" style="76" customWidth="1"/>
    <col min="3926" max="3926" width="0" style="76" hidden="1" customWidth="1"/>
    <col min="3927" max="4003" width="1.875" style="76" customWidth="1"/>
    <col min="4004" max="4096" width="9" style="76"/>
    <col min="4097" max="4097" width="1.875" style="76" customWidth="1"/>
    <col min="4098" max="4181" width="2.375" style="76" customWidth="1"/>
    <col min="4182" max="4182" width="0" style="76" hidden="1" customWidth="1"/>
    <col min="4183" max="4259" width="1.875" style="76" customWidth="1"/>
    <col min="4260" max="4352" width="9" style="76"/>
    <col min="4353" max="4353" width="1.875" style="76" customWidth="1"/>
    <col min="4354" max="4437" width="2.375" style="76" customWidth="1"/>
    <col min="4438" max="4438" width="0" style="76" hidden="1" customWidth="1"/>
    <col min="4439" max="4515" width="1.875" style="76" customWidth="1"/>
    <col min="4516" max="4608" width="9" style="76"/>
    <col min="4609" max="4609" width="1.875" style="76" customWidth="1"/>
    <col min="4610" max="4693" width="2.375" style="76" customWidth="1"/>
    <col min="4694" max="4694" width="0" style="76" hidden="1" customWidth="1"/>
    <col min="4695" max="4771" width="1.875" style="76" customWidth="1"/>
    <col min="4772" max="4864" width="9" style="76"/>
    <col min="4865" max="4865" width="1.875" style="76" customWidth="1"/>
    <col min="4866" max="4949" width="2.375" style="76" customWidth="1"/>
    <col min="4950" max="4950" width="0" style="76" hidden="1" customWidth="1"/>
    <col min="4951" max="5027" width="1.875" style="76" customWidth="1"/>
    <col min="5028" max="5120" width="9" style="76"/>
    <col min="5121" max="5121" width="1.875" style="76" customWidth="1"/>
    <col min="5122" max="5205" width="2.375" style="76" customWidth="1"/>
    <col min="5206" max="5206" width="0" style="76" hidden="1" customWidth="1"/>
    <col min="5207" max="5283" width="1.875" style="76" customWidth="1"/>
    <col min="5284" max="5376" width="9" style="76"/>
    <col min="5377" max="5377" width="1.875" style="76" customWidth="1"/>
    <col min="5378" max="5461" width="2.375" style="76" customWidth="1"/>
    <col min="5462" max="5462" width="0" style="76" hidden="1" customWidth="1"/>
    <col min="5463" max="5539" width="1.875" style="76" customWidth="1"/>
    <col min="5540" max="5632" width="9" style="76"/>
    <col min="5633" max="5633" width="1.875" style="76" customWidth="1"/>
    <col min="5634" max="5717" width="2.375" style="76" customWidth="1"/>
    <col min="5718" max="5718" width="0" style="76" hidden="1" customWidth="1"/>
    <col min="5719" max="5795" width="1.875" style="76" customWidth="1"/>
    <col min="5796" max="5888" width="9" style="76"/>
    <col min="5889" max="5889" width="1.875" style="76" customWidth="1"/>
    <col min="5890" max="5973" width="2.375" style="76" customWidth="1"/>
    <col min="5974" max="5974" width="0" style="76" hidden="1" customWidth="1"/>
    <col min="5975" max="6051" width="1.875" style="76" customWidth="1"/>
    <col min="6052" max="6144" width="9" style="76"/>
    <col min="6145" max="6145" width="1.875" style="76" customWidth="1"/>
    <col min="6146" max="6229" width="2.375" style="76" customWidth="1"/>
    <col min="6230" max="6230" width="0" style="76" hidden="1" customWidth="1"/>
    <col min="6231" max="6307" width="1.875" style="76" customWidth="1"/>
    <col min="6308" max="6400" width="9" style="76"/>
    <col min="6401" max="6401" width="1.875" style="76" customWidth="1"/>
    <col min="6402" max="6485" width="2.375" style="76" customWidth="1"/>
    <col min="6486" max="6486" width="0" style="76" hidden="1" customWidth="1"/>
    <col min="6487" max="6563" width="1.875" style="76" customWidth="1"/>
    <col min="6564" max="6656" width="9" style="76"/>
    <col min="6657" max="6657" width="1.875" style="76" customWidth="1"/>
    <col min="6658" max="6741" width="2.375" style="76" customWidth="1"/>
    <col min="6742" max="6742" width="0" style="76" hidden="1" customWidth="1"/>
    <col min="6743" max="6819" width="1.875" style="76" customWidth="1"/>
    <col min="6820" max="6912" width="9" style="76"/>
    <col min="6913" max="6913" width="1.875" style="76" customWidth="1"/>
    <col min="6914" max="6997" width="2.375" style="76" customWidth="1"/>
    <col min="6998" max="6998" width="0" style="76" hidden="1" customWidth="1"/>
    <col min="6999" max="7075" width="1.875" style="76" customWidth="1"/>
    <col min="7076" max="7168" width="9" style="76"/>
    <col min="7169" max="7169" width="1.875" style="76" customWidth="1"/>
    <col min="7170" max="7253" width="2.375" style="76" customWidth="1"/>
    <col min="7254" max="7254" width="0" style="76" hidden="1" customWidth="1"/>
    <col min="7255" max="7331" width="1.875" style="76" customWidth="1"/>
    <col min="7332" max="7424" width="9" style="76"/>
    <col min="7425" max="7425" width="1.875" style="76" customWidth="1"/>
    <col min="7426" max="7509" width="2.375" style="76" customWidth="1"/>
    <col min="7510" max="7510" width="0" style="76" hidden="1" customWidth="1"/>
    <col min="7511" max="7587" width="1.875" style="76" customWidth="1"/>
    <col min="7588" max="7680" width="9" style="76"/>
    <col min="7681" max="7681" width="1.875" style="76" customWidth="1"/>
    <col min="7682" max="7765" width="2.375" style="76" customWidth="1"/>
    <col min="7766" max="7766" width="0" style="76" hidden="1" customWidth="1"/>
    <col min="7767" max="7843" width="1.875" style="76" customWidth="1"/>
    <col min="7844" max="7936" width="9" style="76"/>
    <col min="7937" max="7937" width="1.875" style="76" customWidth="1"/>
    <col min="7938" max="8021" width="2.375" style="76" customWidth="1"/>
    <col min="8022" max="8022" width="0" style="76" hidden="1" customWidth="1"/>
    <col min="8023" max="8099" width="1.875" style="76" customWidth="1"/>
    <col min="8100" max="8192" width="9" style="76"/>
    <col min="8193" max="8193" width="1.875" style="76" customWidth="1"/>
    <col min="8194" max="8277" width="2.375" style="76" customWidth="1"/>
    <col min="8278" max="8278" width="0" style="76" hidden="1" customWidth="1"/>
    <col min="8279" max="8355" width="1.875" style="76" customWidth="1"/>
    <col min="8356" max="8448" width="9" style="76"/>
    <col min="8449" max="8449" width="1.875" style="76" customWidth="1"/>
    <col min="8450" max="8533" width="2.375" style="76" customWidth="1"/>
    <col min="8534" max="8534" width="0" style="76" hidden="1" customWidth="1"/>
    <col min="8535" max="8611" width="1.875" style="76" customWidth="1"/>
    <col min="8612" max="8704" width="9" style="76"/>
    <col min="8705" max="8705" width="1.875" style="76" customWidth="1"/>
    <col min="8706" max="8789" width="2.375" style="76" customWidth="1"/>
    <col min="8790" max="8790" width="0" style="76" hidden="1" customWidth="1"/>
    <col min="8791" max="8867" width="1.875" style="76" customWidth="1"/>
    <col min="8868" max="8960" width="9" style="76"/>
    <col min="8961" max="8961" width="1.875" style="76" customWidth="1"/>
    <col min="8962" max="9045" width="2.375" style="76" customWidth="1"/>
    <col min="9046" max="9046" width="0" style="76" hidden="1" customWidth="1"/>
    <col min="9047" max="9123" width="1.875" style="76" customWidth="1"/>
    <col min="9124" max="9216" width="9" style="76"/>
    <col min="9217" max="9217" width="1.875" style="76" customWidth="1"/>
    <col min="9218" max="9301" width="2.375" style="76" customWidth="1"/>
    <col min="9302" max="9302" width="0" style="76" hidden="1" customWidth="1"/>
    <col min="9303" max="9379" width="1.875" style="76" customWidth="1"/>
    <col min="9380" max="9472" width="9" style="76"/>
    <col min="9473" max="9473" width="1.875" style="76" customWidth="1"/>
    <col min="9474" max="9557" width="2.375" style="76" customWidth="1"/>
    <col min="9558" max="9558" width="0" style="76" hidden="1" customWidth="1"/>
    <col min="9559" max="9635" width="1.875" style="76" customWidth="1"/>
    <col min="9636" max="9728" width="9" style="76"/>
    <col min="9729" max="9729" width="1.875" style="76" customWidth="1"/>
    <col min="9730" max="9813" width="2.375" style="76" customWidth="1"/>
    <col min="9814" max="9814" width="0" style="76" hidden="1" customWidth="1"/>
    <col min="9815" max="9891" width="1.875" style="76" customWidth="1"/>
    <col min="9892" max="9984" width="9" style="76"/>
    <col min="9985" max="9985" width="1.875" style="76" customWidth="1"/>
    <col min="9986" max="10069" width="2.375" style="76" customWidth="1"/>
    <col min="10070" max="10070" width="0" style="76" hidden="1" customWidth="1"/>
    <col min="10071" max="10147" width="1.875" style="76" customWidth="1"/>
    <col min="10148" max="10240" width="9" style="76"/>
    <col min="10241" max="10241" width="1.875" style="76" customWidth="1"/>
    <col min="10242" max="10325" width="2.375" style="76" customWidth="1"/>
    <col min="10326" max="10326" width="0" style="76" hidden="1" customWidth="1"/>
    <col min="10327" max="10403" width="1.875" style="76" customWidth="1"/>
    <col min="10404" max="10496" width="9" style="76"/>
    <col min="10497" max="10497" width="1.875" style="76" customWidth="1"/>
    <col min="10498" max="10581" width="2.375" style="76" customWidth="1"/>
    <col min="10582" max="10582" width="0" style="76" hidden="1" customWidth="1"/>
    <col min="10583" max="10659" width="1.875" style="76" customWidth="1"/>
    <col min="10660" max="10752" width="9" style="76"/>
    <col min="10753" max="10753" width="1.875" style="76" customWidth="1"/>
    <col min="10754" max="10837" width="2.375" style="76" customWidth="1"/>
    <col min="10838" max="10838" width="0" style="76" hidden="1" customWidth="1"/>
    <col min="10839" max="10915" width="1.875" style="76" customWidth="1"/>
    <col min="10916" max="11008" width="9" style="76"/>
    <col min="11009" max="11009" width="1.875" style="76" customWidth="1"/>
    <col min="11010" max="11093" width="2.375" style="76" customWidth="1"/>
    <col min="11094" max="11094" width="0" style="76" hidden="1" customWidth="1"/>
    <col min="11095" max="11171" width="1.875" style="76" customWidth="1"/>
    <col min="11172" max="11264" width="9" style="76"/>
    <col min="11265" max="11265" width="1.875" style="76" customWidth="1"/>
    <col min="11266" max="11349" width="2.375" style="76" customWidth="1"/>
    <col min="11350" max="11350" width="0" style="76" hidden="1" customWidth="1"/>
    <col min="11351" max="11427" width="1.875" style="76" customWidth="1"/>
    <col min="11428" max="11520" width="9" style="76"/>
    <col min="11521" max="11521" width="1.875" style="76" customWidth="1"/>
    <col min="11522" max="11605" width="2.375" style="76" customWidth="1"/>
    <col min="11606" max="11606" width="0" style="76" hidden="1" customWidth="1"/>
    <col min="11607" max="11683" width="1.875" style="76" customWidth="1"/>
    <col min="11684" max="11776" width="9" style="76"/>
    <col min="11777" max="11777" width="1.875" style="76" customWidth="1"/>
    <col min="11778" max="11861" width="2.375" style="76" customWidth="1"/>
    <col min="11862" max="11862" width="0" style="76" hidden="1" customWidth="1"/>
    <col min="11863" max="11939" width="1.875" style="76" customWidth="1"/>
    <col min="11940" max="12032" width="9" style="76"/>
    <col min="12033" max="12033" width="1.875" style="76" customWidth="1"/>
    <col min="12034" max="12117" width="2.375" style="76" customWidth="1"/>
    <col min="12118" max="12118" width="0" style="76" hidden="1" customWidth="1"/>
    <col min="12119" max="12195" width="1.875" style="76" customWidth="1"/>
    <col min="12196" max="12288" width="9" style="76"/>
    <col min="12289" max="12289" width="1.875" style="76" customWidth="1"/>
    <col min="12290" max="12373" width="2.375" style="76" customWidth="1"/>
    <col min="12374" max="12374" width="0" style="76" hidden="1" customWidth="1"/>
    <col min="12375" max="12451" width="1.875" style="76" customWidth="1"/>
    <col min="12452" max="12544" width="9" style="76"/>
    <col min="12545" max="12545" width="1.875" style="76" customWidth="1"/>
    <col min="12546" max="12629" width="2.375" style="76" customWidth="1"/>
    <col min="12630" max="12630" width="0" style="76" hidden="1" customWidth="1"/>
    <col min="12631" max="12707" width="1.875" style="76" customWidth="1"/>
    <col min="12708" max="12800" width="9" style="76"/>
    <col min="12801" max="12801" width="1.875" style="76" customWidth="1"/>
    <col min="12802" max="12885" width="2.375" style="76" customWidth="1"/>
    <col min="12886" max="12886" width="0" style="76" hidden="1" customWidth="1"/>
    <col min="12887" max="12963" width="1.875" style="76" customWidth="1"/>
    <col min="12964" max="13056" width="9" style="76"/>
    <col min="13057" max="13057" width="1.875" style="76" customWidth="1"/>
    <col min="13058" max="13141" width="2.375" style="76" customWidth="1"/>
    <col min="13142" max="13142" width="0" style="76" hidden="1" customWidth="1"/>
    <col min="13143" max="13219" width="1.875" style="76" customWidth="1"/>
    <col min="13220" max="13312" width="9" style="76"/>
    <col min="13313" max="13313" width="1.875" style="76" customWidth="1"/>
    <col min="13314" max="13397" width="2.375" style="76" customWidth="1"/>
    <col min="13398" max="13398" width="0" style="76" hidden="1" customWidth="1"/>
    <col min="13399" max="13475" width="1.875" style="76" customWidth="1"/>
    <col min="13476" max="13568" width="9" style="76"/>
    <col min="13569" max="13569" width="1.875" style="76" customWidth="1"/>
    <col min="13570" max="13653" width="2.375" style="76" customWidth="1"/>
    <col min="13654" max="13654" width="0" style="76" hidden="1" customWidth="1"/>
    <col min="13655" max="13731" width="1.875" style="76" customWidth="1"/>
    <col min="13732" max="13824" width="9" style="76"/>
    <col min="13825" max="13825" width="1.875" style="76" customWidth="1"/>
    <col min="13826" max="13909" width="2.375" style="76" customWidth="1"/>
    <col min="13910" max="13910" width="0" style="76" hidden="1" customWidth="1"/>
    <col min="13911" max="13987" width="1.875" style="76" customWidth="1"/>
    <col min="13988" max="14080" width="9" style="76"/>
    <col min="14081" max="14081" width="1.875" style="76" customWidth="1"/>
    <col min="14082" max="14165" width="2.375" style="76" customWidth="1"/>
    <col min="14166" max="14166" width="0" style="76" hidden="1" customWidth="1"/>
    <col min="14167" max="14243" width="1.875" style="76" customWidth="1"/>
    <col min="14244" max="14336" width="9" style="76"/>
    <col min="14337" max="14337" width="1.875" style="76" customWidth="1"/>
    <col min="14338" max="14421" width="2.375" style="76" customWidth="1"/>
    <col min="14422" max="14422" width="0" style="76" hidden="1" customWidth="1"/>
    <col min="14423" max="14499" width="1.875" style="76" customWidth="1"/>
    <col min="14500" max="14592" width="9" style="76"/>
    <col min="14593" max="14593" width="1.875" style="76" customWidth="1"/>
    <col min="14594" max="14677" width="2.375" style="76" customWidth="1"/>
    <col min="14678" max="14678" width="0" style="76" hidden="1" customWidth="1"/>
    <col min="14679" max="14755" width="1.875" style="76" customWidth="1"/>
    <col min="14756" max="14848" width="9" style="76"/>
    <col min="14849" max="14849" width="1.875" style="76" customWidth="1"/>
    <col min="14850" max="14933" width="2.375" style="76" customWidth="1"/>
    <col min="14934" max="14934" width="0" style="76" hidden="1" customWidth="1"/>
    <col min="14935" max="15011" width="1.875" style="76" customWidth="1"/>
    <col min="15012" max="15104" width="9" style="76"/>
    <col min="15105" max="15105" width="1.875" style="76" customWidth="1"/>
    <col min="15106" max="15189" width="2.375" style="76" customWidth="1"/>
    <col min="15190" max="15190" width="0" style="76" hidden="1" customWidth="1"/>
    <col min="15191" max="15267" width="1.875" style="76" customWidth="1"/>
    <col min="15268" max="15360" width="9" style="76"/>
    <col min="15361" max="15361" width="1.875" style="76" customWidth="1"/>
    <col min="15362" max="15445" width="2.375" style="76" customWidth="1"/>
    <col min="15446" max="15446" width="0" style="76" hidden="1" customWidth="1"/>
    <col min="15447" max="15523" width="1.875" style="76" customWidth="1"/>
    <col min="15524" max="15616" width="9" style="76"/>
    <col min="15617" max="15617" width="1.875" style="76" customWidth="1"/>
    <col min="15618" max="15701" width="2.375" style="76" customWidth="1"/>
    <col min="15702" max="15702" width="0" style="76" hidden="1" customWidth="1"/>
    <col min="15703" max="15779" width="1.875" style="76" customWidth="1"/>
    <col min="15780" max="15872" width="9" style="76"/>
    <col min="15873" max="15873" width="1.875" style="76" customWidth="1"/>
    <col min="15874" max="15957" width="2.375" style="76" customWidth="1"/>
    <col min="15958" max="15958" width="0" style="76" hidden="1" customWidth="1"/>
    <col min="15959" max="16035" width="1.875" style="76" customWidth="1"/>
    <col min="16036" max="16128" width="9" style="76"/>
    <col min="16129" max="16129" width="1.875" style="76" customWidth="1"/>
    <col min="16130" max="16213" width="2.375" style="76" customWidth="1"/>
    <col min="16214" max="16214" width="0" style="76" hidden="1" customWidth="1"/>
    <col min="16215" max="16291" width="1.875" style="76" customWidth="1"/>
    <col min="16292" max="16384" width="9" style="76"/>
  </cols>
  <sheetData>
    <row r="1" spans="1:163" s="74" customFormat="1" ht="22.5" customHeight="1" x14ac:dyDescent="0.4">
      <c r="A1" s="72"/>
      <c r="B1" s="73" t="s">
        <v>243</v>
      </c>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CE1" s="75" t="s">
        <v>269</v>
      </c>
      <c r="CH1" s="75"/>
      <c r="CI1" s="75"/>
      <c r="CJ1" s="75"/>
    </row>
    <row r="2" spans="1:163" s="78" customFormat="1" ht="29.25" customHeight="1" x14ac:dyDescent="0.4">
      <c r="A2" s="76"/>
      <c r="B2" s="77" t="s">
        <v>270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BA2" s="691" t="s">
        <v>271</v>
      </c>
      <c r="BB2" s="607"/>
      <c r="BC2" s="607"/>
      <c r="BD2" s="607"/>
      <c r="BE2" s="607"/>
      <c r="BF2" s="607"/>
      <c r="BG2" s="79" t="s">
        <v>272</v>
      </c>
      <c r="BI2" s="692">
        <f>データシート!D17</f>
        <v>0</v>
      </c>
      <c r="BJ2" s="692"/>
      <c r="BK2" s="692"/>
      <c r="BL2" s="692"/>
      <c r="BM2" s="692"/>
      <c r="BN2" s="692"/>
      <c r="BO2" s="692"/>
      <c r="BP2" s="692"/>
      <c r="BQ2" s="692"/>
      <c r="BR2" s="692"/>
      <c r="BS2" s="692"/>
      <c r="BT2" s="692"/>
      <c r="BU2" s="692"/>
      <c r="BV2" s="692"/>
      <c r="BW2" s="692"/>
      <c r="BX2" s="692"/>
      <c r="BY2" s="692"/>
      <c r="BZ2" s="692"/>
      <c r="CA2" s="692"/>
      <c r="CB2" s="692"/>
      <c r="CC2" s="692"/>
      <c r="CD2" s="692"/>
      <c r="CE2" s="80"/>
      <c r="CF2" s="80"/>
      <c r="CG2" s="80"/>
      <c r="CH2" s="81"/>
      <c r="CI2" s="81"/>
      <c r="CJ2" s="81"/>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row>
    <row r="3" spans="1:163" s="78" customFormat="1" ht="29.25" customHeight="1" x14ac:dyDescent="0.4">
      <c r="A3" s="76"/>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BA3" s="82"/>
      <c r="BB3" s="82"/>
      <c r="BC3" s="82"/>
      <c r="BD3" s="82"/>
      <c r="BE3" s="82"/>
      <c r="BF3" s="83" t="s">
        <v>273</v>
      </c>
      <c r="BG3" s="82"/>
      <c r="BH3" s="84" t="s">
        <v>274</v>
      </c>
      <c r="BI3" s="693">
        <f>データシート!D45</f>
        <v>0</v>
      </c>
      <c r="BJ3" s="694"/>
      <c r="BK3" s="694"/>
      <c r="BL3" s="694"/>
      <c r="BM3" s="694"/>
      <c r="BN3" s="694"/>
      <c r="BO3" s="694"/>
      <c r="BP3" s="694"/>
      <c r="BQ3" s="694"/>
      <c r="BR3" s="694"/>
      <c r="BS3" s="694"/>
      <c r="BT3" s="694"/>
      <c r="BU3" s="694"/>
      <c r="BV3" s="694"/>
      <c r="BW3" s="694"/>
      <c r="BX3" s="694"/>
      <c r="BY3" s="694"/>
      <c r="BZ3" s="694"/>
      <c r="CA3" s="694"/>
      <c r="CB3" s="694"/>
      <c r="CC3" s="694"/>
      <c r="CD3" s="694"/>
      <c r="CE3" s="85"/>
      <c r="CF3" s="82" t="s">
        <v>275</v>
      </c>
      <c r="CG3" s="79"/>
      <c r="CH3" s="79"/>
      <c r="CI3" s="79"/>
      <c r="CJ3" s="79"/>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c r="EP3" s="76"/>
      <c r="EQ3" s="76"/>
      <c r="ER3" s="76"/>
      <c r="ES3" s="76"/>
      <c r="ET3" s="76"/>
      <c r="EU3" s="76"/>
      <c r="EV3" s="76"/>
      <c r="EW3" s="76"/>
      <c r="EX3" s="76"/>
      <c r="EY3" s="76"/>
      <c r="EZ3" s="76"/>
      <c r="FA3" s="76"/>
      <c r="FB3" s="76"/>
      <c r="FC3" s="76"/>
      <c r="FD3" s="76"/>
      <c r="FE3" s="76"/>
      <c r="FF3" s="76"/>
      <c r="FG3" s="76"/>
    </row>
    <row r="4" spans="1:163" s="78" customFormat="1" ht="18.75" customHeight="1" x14ac:dyDescent="0.4">
      <c r="A4" s="7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72"/>
      <c r="AT4" s="72"/>
      <c r="AU4" s="72"/>
      <c r="AV4" s="72"/>
      <c r="AW4" s="72"/>
      <c r="AX4" s="72"/>
      <c r="AY4" s="72"/>
      <c r="AZ4" s="87"/>
      <c r="BA4" s="88"/>
      <c r="BB4" s="88"/>
      <c r="BC4" s="88"/>
      <c r="BD4" s="88"/>
      <c r="BE4" s="88"/>
      <c r="BF4" s="88"/>
      <c r="BG4" s="88"/>
      <c r="BH4" s="88"/>
      <c r="BI4" s="88"/>
      <c r="BJ4" s="88"/>
      <c r="BK4" s="695"/>
      <c r="BL4" s="696"/>
      <c r="BM4" s="696"/>
      <c r="BN4" s="696"/>
      <c r="BO4" s="696"/>
      <c r="BP4" s="696"/>
      <c r="BQ4" s="696"/>
      <c r="BR4" s="696"/>
      <c r="BS4" s="696"/>
      <c r="BT4" s="696"/>
      <c r="BU4" s="696"/>
      <c r="BV4" s="696"/>
      <c r="BW4" s="696"/>
      <c r="BX4" s="696"/>
      <c r="BY4" s="696"/>
      <c r="BZ4" s="696"/>
      <c r="CA4" s="696"/>
      <c r="CB4" s="696"/>
      <c r="CC4" s="88"/>
      <c r="CD4" s="88"/>
      <c r="CE4" s="88"/>
      <c r="CF4" s="88"/>
      <c r="CG4" s="87"/>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76"/>
      <c r="FE4" s="76"/>
      <c r="FF4" s="76"/>
      <c r="FG4" s="76"/>
    </row>
    <row r="5" spans="1:163" s="78" customFormat="1" ht="11.25" customHeight="1" x14ac:dyDescent="0.4">
      <c r="A5" s="76"/>
      <c r="B5" s="697"/>
      <c r="C5" s="590"/>
      <c r="D5" s="590"/>
      <c r="E5" s="590"/>
      <c r="F5" s="590"/>
      <c r="G5" s="590"/>
      <c r="H5" s="590"/>
      <c r="I5" s="590"/>
      <c r="J5" s="590"/>
      <c r="K5" s="590"/>
      <c r="L5" s="591"/>
      <c r="M5" s="697" t="s">
        <v>276</v>
      </c>
      <c r="N5" s="590"/>
      <c r="O5" s="590"/>
      <c r="P5" s="590"/>
      <c r="Q5" s="590"/>
      <c r="R5" s="590"/>
      <c r="S5" s="590"/>
      <c r="T5" s="590"/>
      <c r="U5" s="590"/>
      <c r="V5" s="590"/>
      <c r="W5" s="590"/>
      <c r="X5" s="590"/>
      <c r="Y5" s="591"/>
      <c r="Z5" s="698" t="s">
        <v>485</v>
      </c>
      <c r="AA5" s="605"/>
      <c r="AB5" s="605"/>
      <c r="AC5" s="605"/>
      <c r="AD5" s="605"/>
      <c r="AE5" s="605"/>
      <c r="AF5" s="605"/>
      <c r="AG5" s="605"/>
      <c r="AH5" s="605"/>
      <c r="AI5" s="605"/>
      <c r="AJ5" s="605"/>
      <c r="AK5" s="605"/>
      <c r="AL5" s="606"/>
      <c r="AM5" s="698" t="s">
        <v>486</v>
      </c>
      <c r="AN5" s="605"/>
      <c r="AO5" s="605"/>
      <c r="AP5" s="605"/>
      <c r="AQ5" s="605"/>
      <c r="AR5" s="605"/>
      <c r="AS5" s="605"/>
      <c r="AT5" s="605"/>
      <c r="AU5" s="605"/>
      <c r="AV5" s="605"/>
      <c r="AW5" s="605"/>
      <c r="AX5" s="605"/>
      <c r="AY5" s="606"/>
      <c r="AZ5" s="697" t="s">
        <v>249</v>
      </c>
      <c r="BA5" s="590"/>
      <c r="BB5" s="590"/>
      <c r="BC5" s="590"/>
      <c r="BD5" s="590"/>
      <c r="BE5" s="590"/>
      <c r="BF5" s="590"/>
      <c r="BG5" s="590"/>
      <c r="BH5" s="590"/>
      <c r="BI5" s="590"/>
      <c r="BJ5" s="590"/>
      <c r="BK5" s="590"/>
      <c r="BL5" s="590"/>
      <c r="BM5" s="590"/>
      <c r="BN5" s="590"/>
      <c r="BO5" s="590"/>
      <c r="BP5" s="590"/>
      <c r="BQ5" s="590"/>
      <c r="BR5" s="590"/>
      <c r="BS5" s="590"/>
      <c r="BT5" s="590"/>
      <c r="BU5" s="590"/>
      <c r="BV5" s="590"/>
      <c r="BW5" s="590"/>
      <c r="BX5" s="590"/>
      <c r="BY5" s="590"/>
      <c r="BZ5" s="590"/>
      <c r="CA5" s="590"/>
      <c r="CB5" s="590"/>
      <c r="CC5" s="590"/>
      <c r="CD5" s="590"/>
      <c r="CE5" s="590"/>
      <c r="CF5" s="590"/>
      <c r="CG5" s="591"/>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76"/>
      <c r="FE5" s="76"/>
      <c r="FF5" s="76"/>
      <c r="FG5" s="76"/>
    </row>
    <row r="6" spans="1:163" s="78" customFormat="1" ht="11.25" customHeight="1" x14ac:dyDescent="0.4">
      <c r="A6" s="76"/>
      <c r="B6" s="592"/>
      <c r="C6" s="593"/>
      <c r="D6" s="593"/>
      <c r="E6" s="593"/>
      <c r="F6" s="593"/>
      <c r="G6" s="593"/>
      <c r="H6" s="593"/>
      <c r="I6" s="593"/>
      <c r="J6" s="593"/>
      <c r="K6" s="593"/>
      <c r="L6" s="594"/>
      <c r="M6" s="592"/>
      <c r="N6" s="593"/>
      <c r="O6" s="593"/>
      <c r="P6" s="593"/>
      <c r="Q6" s="593"/>
      <c r="R6" s="593"/>
      <c r="S6" s="593"/>
      <c r="T6" s="593"/>
      <c r="U6" s="593"/>
      <c r="V6" s="593"/>
      <c r="W6" s="593"/>
      <c r="X6" s="593"/>
      <c r="Y6" s="594"/>
      <c r="Z6" s="699"/>
      <c r="AA6" s="607"/>
      <c r="AB6" s="607"/>
      <c r="AC6" s="607"/>
      <c r="AD6" s="607"/>
      <c r="AE6" s="607"/>
      <c r="AF6" s="607"/>
      <c r="AG6" s="607"/>
      <c r="AH6" s="607"/>
      <c r="AI6" s="607"/>
      <c r="AJ6" s="607"/>
      <c r="AK6" s="607"/>
      <c r="AL6" s="608"/>
      <c r="AM6" s="699"/>
      <c r="AN6" s="607"/>
      <c r="AO6" s="607"/>
      <c r="AP6" s="607"/>
      <c r="AQ6" s="607"/>
      <c r="AR6" s="607"/>
      <c r="AS6" s="607"/>
      <c r="AT6" s="607"/>
      <c r="AU6" s="607"/>
      <c r="AV6" s="607"/>
      <c r="AW6" s="607"/>
      <c r="AX6" s="607"/>
      <c r="AY6" s="608"/>
      <c r="AZ6" s="592"/>
      <c r="BA6" s="593"/>
      <c r="BB6" s="593"/>
      <c r="BC6" s="593"/>
      <c r="BD6" s="593"/>
      <c r="BE6" s="593"/>
      <c r="BF6" s="593"/>
      <c r="BG6" s="593"/>
      <c r="BH6" s="593"/>
      <c r="BI6" s="593"/>
      <c r="BJ6" s="593"/>
      <c r="BK6" s="593"/>
      <c r="BL6" s="593"/>
      <c r="BM6" s="593"/>
      <c r="BN6" s="593"/>
      <c r="BO6" s="593"/>
      <c r="BP6" s="593"/>
      <c r="BQ6" s="593"/>
      <c r="BR6" s="593"/>
      <c r="BS6" s="593"/>
      <c r="BT6" s="593"/>
      <c r="BU6" s="593"/>
      <c r="BV6" s="593"/>
      <c r="BW6" s="593"/>
      <c r="BX6" s="593"/>
      <c r="BY6" s="593"/>
      <c r="BZ6" s="593"/>
      <c r="CA6" s="593"/>
      <c r="CB6" s="593"/>
      <c r="CC6" s="593"/>
      <c r="CD6" s="593"/>
      <c r="CE6" s="593"/>
      <c r="CF6" s="593"/>
      <c r="CG6" s="594"/>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row>
    <row r="7" spans="1:163" s="78" customFormat="1" ht="11.25" customHeight="1" x14ac:dyDescent="0.4">
      <c r="A7" s="76"/>
      <c r="B7" s="595"/>
      <c r="C7" s="596"/>
      <c r="D7" s="596"/>
      <c r="E7" s="596"/>
      <c r="F7" s="596"/>
      <c r="G7" s="596"/>
      <c r="H7" s="596"/>
      <c r="I7" s="596"/>
      <c r="J7" s="596"/>
      <c r="K7" s="596"/>
      <c r="L7" s="597"/>
      <c r="M7" s="595"/>
      <c r="N7" s="596"/>
      <c r="O7" s="596"/>
      <c r="P7" s="596"/>
      <c r="Q7" s="596"/>
      <c r="R7" s="596"/>
      <c r="S7" s="596"/>
      <c r="T7" s="596"/>
      <c r="U7" s="596"/>
      <c r="V7" s="596"/>
      <c r="W7" s="596"/>
      <c r="X7" s="596"/>
      <c r="Y7" s="597"/>
      <c r="Z7" s="700"/>
      <c r="AA7" s="609"/>
      <c r="AB7" s="609"/>
      <c r="AC7" s="609"/>
      <c r="AD7" s="609"/>
      <c r="AE7" s="609"/>
      <c r="AF7" s="609"/>
      <c r="AG7" s="609"/>
      <c r="AH7" s="609"/>
      <c r="AI7" s="609"/>
      <c r="AJ7" s="609"/>
      <c r="AK7" s="609"/>
      <c r="AL7" s="610"/>
      <c r="AM7" s="700"/>
      <c r="AN7" s="609"/>
      <c r="AO7" s="609"/>
      <c r="AP7" s="609"/>
      <c r="AQ7" s="609"/>
      <c r="AR7" s="609"/>
      <c r="AS7" s="609"/>
      <c r="AT7" s="609"/>
      <c r="AU7" s="609"/>
      <c r="AV7" s="609"/>
      <c r="AW7" s="609"/>
      <c r="AX7" s="609"/>
      <c r="AY7" s="610"/>
      <c r="AZ7" s="595"/>
      <c r="BA7" s="596"/>
      <c r="BB7" s="596"/>
      <c r="BC7" s="596"/>
      <c r="BD7" s="596"/>
      <c r="BE7" s="596"/>
      <c r="BF7" s="596"/>
      <c r="BG7" s="596"/>
      <c r="BH7" s="596"/>
      <c r="BI7" s="596"/>
      <c r="BJ7" s="596"/>
      <c r="BK7" s="596"/>
      <c r="BL7" s="596"/>
      <c r="BM7" s="596"/>
      <c r="BN7" s="596"/>
      <c r="BO7" s="596"/>
      <c r="BP7" s="596"/>
      <c r="BQ7" s="596"/>
      <c r="BR7" s="596"/>
      <c r="BS7" s="596"/>
      <c r="BT7" s="596"/>
      <c r="BU7" s="596"/>
      <c r="BV7" s="596"/>
      <c r="BW7" s="596"/>
      <c r="BX7" s="596"/>
      <c r="BY7" s="596"/>
      <c r="BZ7" s="596"/>
      <c r="CA7" s="596"/>
      <c r="CB7" s="596"/>
      <c r="CC7" s="596"/>
      <c r="CD7" s="596"/>
      <c r="CE7" s="596"/>
      <c r="CF7" s="596"/>
      <c r="CG7" s="597"/>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row>
    <row r="8" spans="1:163" s="90" customFormat="1" ht="11.25" customHeight="1" x14ac:dyDescent="0.4">
      <c r="A8" s="76"/>
      <c r="B8" s="661" t="s">
        <v>277</v>
      </c>
      <c r="C8" s="590"/>
      <c r="D8" s="590"/>
      <c r="E8" s="590"/>
      <c r="F8" s="590"/>
      <c r="G8" s="590"/>
      <c r="H8" s="590"/>
      <c r="I8" s="590"/>
      <c r="J8" s="590"/>
      <c r="K8" s="590"/>
      <c r="L8" s="591"/>
      <c r="M8" s="662">
        <f>データシート!D81</f>
        <v>0</v>
      </c>
      <c r="N8" s="663"/>
      <c r="O8" s="663"/>
      <c r="P8" s="663"/>
      <c r="Q8" s="663"/>
      <c r="R8" s="663"/>
      <c r="S8" s="663"/>
      <c r="T8" s="663"/>
      <c r="U8" s="663"/>
      <c r="V8" s="663"/>
      <c r="W8" s="663"/>
      <c r="X8" s="663"/>
      <c r="Y8" s="664"/>
      <c r="Z8" s="671"/>
      <c r="AA8" s="641"/>
      <c r="AB8" s="641"/>
      <c r="AC8" s="641"/>
      <c r="AD8" s="641"/>
      <c r="AE8" s="641"/>
      <c r="AF8" s="641"/>
      <c r="AG8" s="641"/>
      <c r="AH8" s="641"/>
      <c r="AI8" s="641"/>
      <c r="AJ8" s="641"/>
      <c r="AK8" s="641"/>
      <c r="AL8" s="642"/>
      <c r="AM8" s="672"/>
      <c r="AN8" s="673"/>
      <c r="AO8" s="673"/>
      <c r="AP8" s="673"/>
      <c r="AQ8" s="673"/>
      <c r="AR8" s="673"/>
      <c r="AS8" s="673"/>
      <c r="AT8" s="673"/>
      <c r="AU8" s="673"/>
      <c r="AV8" s="673"/>
      <c r="AW8" s="673"/>
      <c r="AX8" s="673"/>
      <c r="AY8" s="674"/>
      <c r="AZ8" s="653" t="s">
        <v>278</v>
      </c>
      <c r="BA8" s="581"/>
      <c r="BB8" s="581"/>
      <c r="BC8" s="581"/>
      <c r="BD8" s="581"/>
      <c r="BE8" s="581"/>
      <c r="BF8" s="581"/>
      <c r="BG8" s="581"/>
      <c r="BH8" s="581"/>
      <c r="BI8" s="581"/>
      <c r="BJ8" s="581"/>
      <c r="BK8" s="581"/>
      <c r="BL8" s="581"/>
      <c r="BM8" s="581"/>
      <c r="BN8" s="581"/>
      <c r="BO8" s="581"/>
      <c r="BP8" s="581"/>
      <c r="BQ8" s="581"/>
      <c r="BR8" s="581"/>
      <c r="BS8" s="581"/>
      <c r="BT8" s="581"/>
      <c r="BU8" s="581"/>
      <c r="BV8" s="581"/>
      <c r="BW8" s="581"/>
      <c r="BX8" s="581"/>
      <c r="BY8" s="581"/>
      <c r="BZ8" s="581"/>
      <c r="CA8" s="581"/>
      <c r="CB8" s="581"/>
      <c r="CC8" s="581"/>
      <c r="CD8" s="581"/>
      <c r="CE8" s="581"/>
      <c r="CF8" s="581"/>
      <c r="CG8" s="582"/>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row>
    <row r="9" spans="1:163" s="90" customFormat="1" ht="11.25" customHeight="1" x14ac:dyDescent="0.4">
      <c r="A9" s="89"/>
      <c r="B9" s="592"/>
      <c r="C9" s="593"/>
      <c r="D9" s="593"/>
      <c r="E9" s="593"/>
      <c r="F9" s="593"/>
      <c r="G9" s="593"/>
      <c r="H9" s="593"/>
      <c r="I9" s="593"/>
      <c r="J9" s="593"/>
      <c r="K9" s="593"/>
      <c r="L9" s="594"/>
      <c r="M9" s="665"/>
      <c r="N9" s="666"/>
      <c r="O9" s="666"/>
      <c r="P9" s="666"/>
      <c r="Q9" s="666"/>
      <c r="R9" s="666"/>
      <c r="S9" s="666"/>
      <c r="T9" s="666"/>
      <c r="U9" s="666"/>
      <c r="V9" s="666"/>
      <c r="W9" s="666"/>
      <c r="X9" s="666"/>
      <c r="Y9" s="667"/>
      <c r="Z9" s="643"/>
      <c r="AA9" s="644"/>
      <c r="AB9" s="644"/>
      <c r="AC9" s="644"/>
      <c r="AD9" s="644"/>
      <c r="AE9" s="644"/>
      <c r="AF9" s="644"/>
      <c r="AG9" s="644"/>
      <c r="AH9" s="644"/>
      <c r="AI9" s="644"/>
      <c r="AJ9" s="644"/>
      <c r="AK9" s="644"/>
      <c r="AL9" s="645"/>
      <c r="AM9" s="675"/>
      <c r="AN9" s="676"/>
      <c r="AO9" s="676"/>
      <c r="AP9" s="676"/>
      <c r="AQ9" s="676"/>
      <c r="AR9" s="676"/>
      <c r="AS9" s="676"/>
      <c r="AT9" s="676"/>
      <c r="AU9" s="676"/>
      <c r="AV9" s="676"/>
      <c r="AW9" s="676"/>
      <c r="AX9" s="676"/>
      <c r="AY9" s="677"/>
      <c r="AZ9" s="583"/>
      <c r="BA9" s="584"/>
      <c r="BB9" s="584"/>
      <c r="BC9" s="584"/>
      <c r="BD9" s="584"/>
      <c r="BE9" s="584"/>
      <c r="BF9" s="584"/>
      <c r="BG9" s="584"/>
      <c r="BH9" s="584"/>
      <c r="BI9" s="584"/>
      <c r="BJ9" s="584"/>
      <c r="BK9" s="584"/>
      <c r="BL9" s="584"/>
      <c r="BM9" s="584"/>
      <c r="BN9" s="584"/>
      <c r="BO9" s="584"/>
      <c r="BP9" s="584"/>
      <c r="BQ9" s="584"/>
      <c r="BR9" s="584"/>
      <c r="BS9" s="584"/>
      <c r="BT9" s="584"/>
      <c r="BU9" s="584"/>
      <c r="BV9" s="584"/>
      <c r="BW9" s="584"/>
      <c r="BX9" s="584"/>
      <c r="BY9" s="584"/>
      <c r="BZ9" s="584"/>
      <c r="CA9" s="584"/>
      <c r="CB9" s="584"/>
      <c r="CC9" s="584"/>
      <c r="CD9" s="584"/>
      <c r="CE9" s="584"/>
      <c r="CF9" s="584"/>
      <c r="CG9" s="585"/>
      <c r="CH9" s="89"/>
      <c r="CI9" s="89"/>
      <c r="CJ9" s="89"/>
      <c r="CK9" s="89"/>
      <c r="CL9" s="89"/>
      <c r="CM9" s="89"/>
      <c r="CN9" s="89"/>
      <c r="CO9" s="89"/>
      <c r="CP9" s="89"/>
      <c r="CQ9" s="89"/>
      <c r="CR9" s="89"/>
      <c r="CS9" s="89"/>
      <c r="CT9" s="89"/>
      <c r="CU9" s="89"/>
      <c r="CV9" s="89"/>
      <c r="CW9" s="89"/>
      <c r="CX9" s="89"/>
      <c r="CY9" s="89"/>
      <c r="CZ9" s="89"/>
      <c r="DA9" s="89"/>
      <c r="DB9" s="89"/>
      <c r="DC9" s="89"/>
      <c r="DD9" s="89"/>
      <c r="DE9" s="89"/>
      <c r="DF9" s="89"/>
      <c r="DG9" s="89"/>
      <c r="DH9" s="89"/>
      <c r="DI9" s="89"/>
      <c r="DJ9" s="89"/>
      <c r="DK9" s="89"/>
      <c r="DL9" s="89"/>
      <c r="DM9" s="89"/>
      <c r="DN9" s="89"/>
      <c r="DO9" s="89"/>
      <c r="DP9" s="89"/>
      <c r="DQ9" s="89"/>
      <c r="DR9" s="89"/>
      <c r="DS9" s="89"/>
      <c r="DT9" s="89"/>
      <c r="DU9" s="89"/>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row>
    <row r="10" spans="1:163" s="90" customFormat="1" ht="11.25" customHeight="1" x14ac:dyDescent="0.4">
      <c r="A10" s="89"/>
      <c r="B10" s="595"/>
      <c r="C10" s="596"/>
      <c r="D10" s="596"/>
      <c r="E10" s="596"/>
      <c r="F10" s="596"/>
      <c r="G10" s="596"/>
      <c r="H10" s="596"/>
      <c r="I10" s="596"/>
      <c r="J10" s="596"/>
      <c r="K10" s="596"/>
      <c r="L10" s="597"/>
      <c r="M10" s="668"/>
      <c r="N10" s="669"/>
      <c r="O10" s="669"/>
      <c r="P10" s="669"/>
      <c r="Q10" s="669"/>
      <c r="R10" s="669"/>
      <c r="S10" s="669"/>
      <c r="T10" s="669"/>
      <c r="U10" s="669"/>
      <c r="V10" s="669"/>
      <c r="W10" s="669"/>
      <c r="X10" s="669"/>
      <c r="Y10" s="670"/>
      <c r="Z10" s="646"/>
      <c r="AA10" s="647"/>
      <c r="AB10" s="647"/>
      <c r="AC10" s="647"/>
      <c r="AD10" s="647"/>
      <c r="AE10" s="647"/>
      <c r="AF10" s="647"/>
      <c r="AG10" s="647"/>
      <c r="AH10" s="647"/>
      <c r="AI10" s="647"/>
      <c r="AJ10" s="647"/>
      <c r="AK10" s="647"/>
      <c r="AL10" s="648"/>
      <c r="AM10" s="675"/>
      <c r="AN10" s="676"/>
      <c r="AO10" s="676"/>
      <c r="AP10" s="676"/>
      <c r="AQ10" s="676"/>
      <c r="AR10" s="676"/>
      <c r="AS10" s="676"/>
      <c r="AT10" s="676"/>
      <c r="AU10" s="676"/>
      <c r="AV10" s="676"/>
      <c r="AW10" s="676"/>
      <c r="AX10" s="676"/>
      <c r="AY10" s="677"/>
      <c r="AZ10" s="586"/>
      <c r="BA10" s="587"/>
      <c r="BB10" s="587"/>
      <c r="BC10" s="587"/>
      <c r="BD10" s="587"/>
      <c r="BE10" s="587"/>
      <c r="BF10" s="587"/>
      <c r="BG10" s="587"/>
      <c r="BH10" s="587"/>
      <c r="BI10" s="587"/>
      <c r="BJ10" s="587"/>
      <c r="BK10" s="587"/>
      <c r="BL10" s="587"/>
      <c r="BM10" s="587"/>
      <c r="BN10" s="587"/>
      <c r="BO10" s="587"/>
      <c r="BP10" s="587"/>
      <c r="BQ10" s="587"/>
      <c r="BR10" s="587"/>
      <c r="BS10" s="587"/>
      <c r="BT10" s="587"/>
      <c r="BU10" s="587"/>
      <c r="BV10" s="587"/>
      <c r="BW10" s="587"/>
      <c r="BX10" s="587"/>
      <c r="BY10" s="587"/>
      <c r="BZ10" s="587"/>
      <c r="CA10" s="587"/>
      <c r="CB10" s="587"/>
      <c r="CC10" s="587"/>
      <c r="CD10" s="587"/>
      <c r="CE10" s="587"/>
      <c r="CF10" s="587"/>
      <c r="CG10" s="588"/>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row>
    <row r="11" spans="1:163" s="90" customFormat="1" ht="11.25" customHeight="1" x14ac:dyDescent="0.4">
      <c r="A11" s="89"/>
      <c r="B11" s="661" t="s">
        <v>279</v>
      </c>
      <c r="C11" s="590"/>
      <c r="D11" s="590"/>
      <c r="E11" s="590"/>
      <c r="F11" s="590"/>
      <c r="G11" s="590"/>
      <c r="H11" s="590"/>
      <c r="I11" s="590"/>
      <c r="J11" s="590"/>
      <c r="K11" s="590"/>
      <c r="L11" s="591"/>
      <c r="M11" s="662">
        <f>データシート!D79</f>
        <v>0</v>
      </c>
      <c r="N11" s="663"/>
      <c r="O11" s="663"/>
      <c r="P11" s="663"/>
      <c r="Q11" s="663"/>
      <c r="R11" s="663"/>
      <c r="S11" s="663"/>
      <c r="T11" s="663"/>
      <c r="U11" s="663"/>
      <c r="V11" s="663"/>
      <c r="W11" s="663"/>
      <c r="X11" s="663"/>
      <c r="Y11" s="664"/>
      <c r="Z11" s="671"/>
      <c r="AA11" s="641"/>
      <c r="AB11" s="641"/>
      <c r="AC11" s="641"/>
      <c r="AD11" s="641"/>
      <c r="AE11" s="641"/>
      <c r="AF11" s="641"/>
      <c r="AG11" s="641"/>
      <c r="AH11" s="641"/>
      <c r="AI11" s="641"/>
      <c r="AJ11" s="641"/>
      <c r="AK11" s="641"/>
      <c r="AL11" s="642"/>
      <c r="AM11" s="675"/>
      <c r="AN11" s="676"/>
      <c r="AO11" s="676"/>
      <c r="AP11" s="676"/>
      <c r="AQ11" s="676"/>
      <c r="AR11" s="676"/>
      <c r="AS11" s="676"/>
      <c r="AT11" s="676"/>
      <c r="AU11" s="676"/>
      <c r="AV11" s="676"/>
      <c r="AW11" s="676"/>
      <c r="AX11" s="676"/>
      <c r="AY11" s="677"/>
      <c r="AZ11" s="653" t="s">
        <v>280</v>
      </c>
      <c r="BA11" s="581"/>
      <c r="BB11" s="581"/>
      <c r="BC11" s="581"/>
      <c r="BD11" s="581"/>
      <c r="BE11" s="581"/>
      <c r="BF11" s="581"/>
      <c r="BG11" s="581"/>
      <c r="BH11" s="581"/>
      <c r="BI11" s="581"/>
      <c r="BJ11" s="581"/>
      <c r="BK11" s="581"/>
      <c r="BL11" s="581"/>
      <c r="BM11" s="581"/>
      <c r="BN11" s="581"/>
      <c r="BO11" s="581"/>
      <c r="BP11" s="581"/>
      <c r="BQ11" s="581"/>
      <c r="BR11" s="581"/>
      <c r="BS11" s="581"/>
      <c r="BT11" s="581"/>
      <c r="BU11" s="581"/>
      <c r="BV11" s="581"/>
      <c r="BW11" s="581"/>
      <c r="BX11" s="581"/>
      <c r="BY11" s="581"/>
      <c r="BZ11" s="581"/>
      <c r="CA11" s="581"/>
      <c r="CB11" s="581"/>
      <c r="CC11" s="581"/>
      <c r="CD11" s="581"/>
      <c r="CE11" s="581"/>
      <c r="CF11" s="581"/>
      <c r="CG11" s="582"/>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89"/>
      <c r="DR11" s="89"/>
      <c r="DS11" s="89"/>
      <c r="DT11" s="89"/>
      <c r="DU11" s="89"/>
      <c r="DV11" s="89"/>
      <c r="DW11" s="89"/>
      <c r="DX11" s="89"/>
      <c r="DY11" s="89"/>
      <c r="DZ11" s="89"/>
      <c r="EA11" s="89"/>
      <c r="EB11" s="89"/>
      <c r="EC11" s="89"/>
      <c r="ED11" s="89"/>
      <c r="EE11" s="89"/>
      <c r="EF11" s="89"/>
      <c r="EG11" s="89"/>
      <c r="EH11" s="89"/>
      <c r="EI11" s="89"/>
      <c r="EJ11" s="89"/>
      <c r="EK11" s="89"/>
      <c r="EL11" s="89"/>
      <c r="EM11" s="89"/>
      <c r="EN11" s="89"/>
      <c r="EO11" s="89"/>
      <c r="EP11" s="89"/>
      <c r="EQ11" s="89"/>
      <c r="ER11" s="89"/>
      <c r="ES11" s="89"/>
      <c r="ET11" s="89"/>
      <c r="EU11" s="89"/>
      <c r="EV11" s="89"/>
      <c r="EW11" s="89"/>
      <c r="EX11" s="89"/>
      <c r="EY11" s="89"/>
      <c r="EZ11" s="89"/>
      <c r="FA11" s="89"/>
      <c r="FB11" s="89"/>
      <c r="FC11" s="89"/>
      <c r="FD11" s="89"/>
      <c r="FE11" s="89"/>
      <c r="FF11" s="89"/>
      <c r="FG11" s="89"/>
    </row>
    <row r="12" spans="1:163" s="90" customFormat="1" ht="11.25" customHeight="1" x14ac:dyDescent="0.4">
      <c r="A12" s="89"/>
      <c r="B12" s="592"/>
      <c r="C12" s="593"/>
      <c r="D12" s="593"/>
      <c r="E12" s="593"/>
      <c r="F12" s="593"/>
      <c r="G12" s="593"/>
      <c r="H12" s="593"/>
      <c r="I12" s="593"/>
      <c r="J12" s="593"/>
      <c r="K12" s="593"/>
      <c r="L12" s="594"/>
      <c r="M12" s="665"/>
      <c r="N12" s="666"/>
      <c r="O12" s="666"/>
      <c r="P12" s="666"/>
      <c r="Q12" s="666"/>
      <c r="R12" s="666"/>
      <c r="S12" s="666"/>
      <c r="T12" s="666"/>
      <c r="U12" s="666"/>
      <c r="V12" s="666"/>
      <c r="W12" s="666"/>
      <c r="X12" s="666"/>
      <c r="Y12" s="667"/>
      <c r="Z12" s="643"/>
      <c r="AA12" s="644"/>
      <c r="AB12" s="644"/>
      <c r="AC12" s="644"/>
      <c r="AD12" s="644"/>
      <c r="AE12" s="644"/>
      <c r="AF12" s="644"/>
      <c r="AG12" s="644"/>
      <c r="AH12" s="644"/>
      <c r="AI12" s="644"/>
      <c r="AJ12" s="644"/>
      <c r="AK12" s="644"/>
      <c r="AL12" s="645"/>
      <c r="AM12" s="675"/>
      <c r="AN12" s="676"/>
      <c r="AO12" s="676"/>
      <c r="AP12" s="676"/>
      <c r="AQ12" s="676"/>
      <c r="AR12" s="676"/>
      <c r="AS12" s="676"/>
      <c r="AT12" s="676"/>
      <c r="AU12" s="676"/>
      <c r="AV12" s="676"/>
      <c r="AW12" s="676"/>
      <c r="AX12" s="676"/>
      <c r="AY12" s="677"/>
      <c r="AZ12" s="583"/>
      <c r="BA12" s="584"/>
      <c r="BB12" s="584"/>
      <c r="BC12" s="584"/>
      <c r="BD12" s="584"/>
      <c r="BE12" s="584"/>
      <c r="BF12" s="584"/>
      <c r="BG12" s="584"/>
      <c r="BH12" s="584"/>
      <c r="BI12" s="584"/>
      <c r="BJ12" s="584"/>
      <c r="BK12" s="584"/>
      <c r="BL12" s="584"/>
      <c r="BM12" s="584"/>
      <c r="BN12" s="584"/>
      <c r="BO12" s="584"/>
      <c r="BP12" s="584"/>
      <c r="BQ12" s="584"/>
      <c r="BR12" s="584"/>
      <c r="BS12" s="584"/>
      <c r="BT12" s="584"/>
      <c r="BU12" s="584"/>
      <c r="BV12" s="584"/>
      <c r="BW12" s="584"/>
      <c r="BX12" s="584"/>
      <c r="BY12" s="584"/>
      <c r="BZ12" s="584"/>
      <c r="CA12" s="584"/>
      <c r="CB12" s="584"/>
      <c r="CC12" s="584"/>
      <c r="CD12" s="584"/>
      <c r="CE12" s="584"/>
      <c r="CF12" s="584"/>
      <c r="CG12" s="585"/>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row>
    <row r="13" spans="1:163" s="90" customFormat="1" ht="11.25" customHeight="1" x14ac:dyDescent="0.4">
      <c r="A13" s="89"/>
      <c r="B13" s="595"/>
      <c r="C13" s="596"/>
      <c r="D13" s="596"/>
      <c r="E13" s="596"/>
      <c r="F13" s="596"/>
      <c r="G13" s="596"/>
      <c r="H13" s="596"/>
      <c r="I13" s="596"/>
      <c r="J13" s="596"/>
      <c r="K13" s="596"/>
      <c r="L13" s="597"/>
      <c r="M13" s="668"/>
      <c r="N13" s="669"/>
      <c r="O13" s="669"/>
      <c r="P13" s="669"/>
      <c r="Q13" s="669"/>
      <c r="R13" s="669"/>
      <c r="S13" s="669"/>
      <c r="T13" s="669"/>
      <c r="U13" s="669"/>
      <c r="V13" s="669"/>
      <c r="W13" s="669"/>
      <c r="X13" s="669"/>
      <c r="Y13" s="670"/>
      <c r="Z13" s="646"/>
      <c r="AA13" s="647"/>
      <c r="AB13" s="647"/>
      <c r="AC13" s="647"/>
      <c r="AD13" s="647"/>
      <c r="AE13" s="647"/>
      <c r="AF13" s="647"/>
      <c r="AG13" s="647"/>
      <c r="AH13" s="647"/>
      <c r="AI13" s="647"/>
      <c r="AJ13" s="647"/>
      <c r="AK13" s="647"/>
      <c r="AL13" s="648"/>
      <c r="AM13" s="675"/>
      <c r="AN13" s="676"/>
      <c r="AO13" s="676"/>
      <c r="AP13" s="676"/>
      <c r="AQ13" s="676"/>
      <c r="AR13" s="676"/>
      <c r="AS13" s="676"/>
      <c r="AT13" s="676"/>
      <c r="AU13" s="676"/>
      <c r="AV13" s="676"/>
      <c r="AW13" s="676"/>
      <c r="AX13" s="676"/>
      <c r="AY13" s="677"/>
      <c r="AZ13" s="586"/>
      <c r="BA13" s="587"/>
      <c r="BB13" s="587"/>
      <c r="BC13" s="587"/>
      <c r="BD13" s="587"/>
      <c r="BE13" s="587"/>
      <c r="BF13" s="587"/>
      <c r="BG13" s="587"/>
      <c r="BH13" s="587"/>
      <c r="BI13" s="587"/>
      <c r="BJ13" s="587"/>
      <c r="BK13" s="587"/>
      <c r="BL13" s="587"/>
      <c r="BM13" s="587"/>
      <c r="BN13" s="587"/>
      <c r="BO13" s="587"/>
      <c r="BP13" s="587"/>
      <c r="BQ13" s="587"/>
      <c r="BR13" s="587"/>
      <c r="BS13" s="587"/>
      <c r="BT13" s="587"/>
      <c r="BU13" s="587"/>
      <c r="BV13" s="587"/>
      <c r="BW13" s="587"/>
      <c r="BX13" s="587"/>
      <c r="BY13" s="587"/>
      <c r="BZ13" s="587"/>
      <c r="CA13" s="587"/>
      <c r="CB13" s="587"/>
      <c r="CC13" s="587"/>
      <c r="CD13" s="587"/>
      <c r="CE13" s="587"/>
      <c r="CF13" s="587"/>
      <c r="CG13" s="588"/>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89"/>
      <c r="DG13" s="89"/>
      <c r="DH13" s="89"/>
      <c r="DI13" s="89"/>
      <c r="DJ13" s="89"/>
      <c r="DK13" s="89"/>
      <c r="DL13" s="89"/>
      <c r="DM13" s="89"/>
      <c r="DN13" s="89"/>
      <c r="DO13" s="89"/>
      <c r="DP13" s="89"/>
      <c r="DQ13" s="89"/>
      <c r="DR13" s="89"/>
      <c r="DS13" s="89"/>
      <c r="DT13" s="89"/>
      <c r="DU13" s="89"/>
      <c r="DV13" s="89"/>
      <c r="DW13" s="89"/>
      <c r="DX13" s="89"/>
      <c r="DY13" s="89"/>
      <c r="DZ13" s="89"/>
      <c r="EA13" s="89"/>
      <c r="EB13" s="89"/>
      <c r="EC13" s="89"/>
      <c r="ED13" s="89"/>
      <c r="EE13" s="89"/>
      <c r="EF13" s="89"/>
      <c r="EG13" s="89"/>
      <c r="EH13" s="89"/>
      <c r="EI13" s="89"/>
      <c r="EJ13" s="89"/>
      <c r="EK13" s="89"/>
      <c r="EL13" s="89"/>
      <c r="EM13" s="89"/>
      <c r="EN13" s="89"/>
      <c r="EO13" s="89"/>
      <c r="EP13" s="89"/>
      <c r="EQ13" s="89"/>
      <c r="ER13" s="89"/>
      <c r="ES13" s="89"/>
      <c r="ET13" s="89"/>
      <c r="EU13" s="89"/>
      <c r="EV13" s="89"/>
      <c r="EW13" s="89"/>
      <c r="EX13" s="89"/>
      <c r="EY13" s="89"/>
      <c r="EZ13" s="89"/>
      <c r="FA13" s="89"/>
      <c r="FB13" s="89"/>
      <c r="FC13" s="89"/>
      <c r="FD13" s="89"/>
      <c r="FE13" s="89"/>
      <c r="FF13" s="89"/>
      <c r="FG13" s="89"/>
    </row>
    <row r="14" spans="1:163" s="90" customFormat="1" ht="11.25" customHeight="1" x14ac:dyDescent="0.4">
      <c r="A14" s="89"/>
      <c r="B14" s="589" t="s">
        <v>281</v>
      </c>
      <c r="C14" s="590"/>
      <c r="D14" s="590"/>
      <c r="E14" s="590"/>
      <c r="F14" s="590"/>
      <c r="G14" s="590"/>
      <c r="H14" s="590"/>
      <c r="I14" s="590"/>
      <c r="J14" s="590"/>
      <c r="K14" s="590"/>
      <c r="L14" s="591"/>
      <c r="M14" s="681">
        <f>データシート!D78</f>
        <v>0</v>
      </c>
      <c r="N14" s="682"/>
      <c r="O14" s="682"/>
      <c r="P14" s="682"/>
      <c r="Q14" s="682"/>
      <c r="R14" s="682"/>
      <c r="S14" s="682"/>
      <c r="T14" s="682"/>
      <c r="U14" s="682"/>
      <c r="V14" s="682"/>
      <c r="W14" s="682"/>
      <c r="X14" s="682"/>
      <c r="Y14" s="683"/>
      <c r="Z14" s="690"/>
      <c r="AA14" s="641"/>
      <c r="AB14" s="641"/>
      <c r="AC14" s="641"/>
      <c r="AD14" s="641"/>
      <c r="AE14" s="641"/>
      <c r="AF14" s="641"/>
      <c r="AG14" s="641"/>
      <c r="AH14" s="641"/>
      <c r="AI14" s="641"/>
      <c r="AJ14" s="641"/>
      <c r="AK14" s="641"/>
      <c r="AL14" s="642"/>
      <c r="AM14" s="675"/>
      <c r="AN14" s="676"/>
      <c r="AO14" s="676"/>
      <c r="AP14" s="676"/>
      <c r="AQ14" s="676"/>
      <c r="AR14" s="676"/>
      <c r="AS14" s="676"/>
      <c r="AT14" s="676"/>
      <c r="AU14" s="676"/>
      <c r="AV14" s="676"/>
      <c r="AW14" s="676"/>
      <c r="AX14" s="676"/>
      <c r="AY14" s="677"/>
      <c r="AZ14" s="660" t="s">
        <v>282</v>
      </c>
      <c r="BA14" s="581"/>
      <c r="BB14" s="581"/>
      <c r="BC14" s="581"/>
      <c r="BD14" s="581"/>
      <c r="BE14" s="581"/>
      <c r="BF14" s="581"/>
      <c r="BG14" s="581"/>
      <c r="BH14" s="581"/>
      <c r="BI14" s="581"/>
      <c r="BJ14" s="581"/>
      <c r="BK14" s="581"/>
      <c r="BL14" s="581"/>
      <c r="BM14" s="581"/>
      <c r="BN14" s="581"/>
      <c r="BO14" s="581"/>
      <c r="BP14" s="581"/>
      <c r="BQ14" s="581"/>
      <c r="BR14" s="581"/>
      <c r="BS14" s="581"/>
      <c r="BT14" s="581"/>
      <c r="BU14" s="581"/>
      <c r="BV14" s="581"/>
      <c r="BW14" s="581"/>
      <c r="BX14" s="581"/>
      <c r="BY14" s="581"/>
      <c r="BZ14" s="581"/>
      <c r="CA14" s="581"/>
      <c r="CB14" s="581"/>
      <c r="CC14" s="581"/>
      <c r="CD14" s="581"/>
      <c r="CE14" s="581"/>
      <c r="CF14" s="581"/>
      <c r="CG14" s="582"/>
      <c r="CH14" s="89"/>
      <c r="CI14" s="89"/>
      <c r="CJ14" s="89"/>
      <c r="CK14" s="89"/>
      <c r="CL14" s="89"/>
      <c r="CM14" s="89"/>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89"/>
      <c r="FE14" s="89"/>
      <c r="FF14" s="89"/>
      <c r="FG14" s="89"/>
    </row>
    <row r="15" spans="1:163" s="90" customFormat="1" ht="11.25" customHeight="1" x14ac:dyDescent="0.4">
      <c r="A15" s="89"/>
      <c r="B15" s="592"/>
      <c r="C15" s="593"/>
      <c r="D15" s="593"/>
      <c r="E15" s="593"/>
      <c r="F15" s="593"/>
      <c r="G15" s="593"/>
      <c r="H15" s="593"/>
      <c r="I15" s="593"/>
      <c r="J15" s="593"/>
      <c r="K15" s="593"/>
      <c r="L15" s="594"/>
      <c r="M15" s="684"/>
      <c r="N15" s="685"/>
      <c r="O15" s="685"/>
      <c r="P15" s="685"/>
      <c r="Q15" s="685"/>
      <c r="R15" s="685"/>
      <c r="S15" s="685"/>
      <c r="T15" s="685"/>
      <c r="U15" s="685"/>
      <c r="V15" s="685"/>
      <c r="W15" s="685"/>
      <c r="X15" s="685"/>
      <c r="Y15" s="686"/>
      <c r="Z15" s="643"/>
      <c r="AA15" s="644"/>
      <c r="AB15" s="644"/>
      <c r="AC15" s="644"/>
      <c r="AD15" s="644"/>
      <c r="AE15" s="644"/>
      <c r="AF15" s="644"/>
      <c r="AG15" s="644"/>
      <c r="AH15" s="644"/>
      <c r="AI15" s="644"/>
      <c r="AJ15" s="644"/>
      <c r="AK15" s="644"/>
      <c r="AL15" s="645"/>
      <c r="AM15" s="675"/>
      <c r="AN15" s="676"/>
      <c r="AO15" s="676"/>
      <c r="AP15" s="676"/>
      <c r="AQ15" s="676"/>
      <c r="AR15" s="676"/>
      <c r="AS15" s="676"/>
      <c r="AT15" s="676"/>
      <c r="AU15" s="676"/>
      <c r="AV15" s="676"/>
      <c r="AW15" s="676"/>
      <c r="AX15" s="676"/>
      <c r="AY15" s="677"/>
      <c r="AZ15" s="583"/>
      <c r="BA15" s="584"/>
      <c r="BB15" s="584"/>
      <c r="BC15" s="584"/>
      <c r="BD15" s="584"/>
      <c r="BE15" s="584"/>
      <c r="BF15" s="584"/>
      <c r="BG15" s="584"/>
      <c r="BH15" s="584"/>
      <c r="BI15" s="584"/>
      <c r="BJ15" s="584"/>
      <c r="BK15" s="584"/>
      <c r="BL15" s="584"/>
      <c r="BM15" s="584"/>
      <c r="BN15" s="584"/>
      <c r="BO15" s="584"/>
      <c r="BP15" s="584"/>
      <c r="BQ15" s="584"/>
      <c r="BR15" s="584"/>
      <c r="BS15" s="584"/>
      <c r="BT15" s="584"/>
      <c r="BU15" s="584"/>
      <c r="BV15" s="584"/>
      <c r="BW15" s="584"/>
      <c r="BX15" s="584"/>
      <c r="BY15" s="584"/>
      <c r="BZ15" s="584"/>
      <c r="CA15" s="584"/>
      <c r="CB15" s="584"/>
      <c r="CC15" s="584"/>
      <c r="CD15" s="584"/>
      <c r="CE15" s="584"/>
      <c r="CF15" s="584"/>
      <c r="CG15" s="585"/>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row>
    <row r="16" spans="1:163" s="90" customFormat="1" ht="11.25" customHeight="1" x14ac:dyDescent="0.4">
      <c r="A16" s="89"/>
      <c r="B16" s="595"/>
      <c r="C16" s="596"/>
      <c r="D16" s="596"/>
      <c r="E16" s="596"/>
      <c r="F16" s="596"/>
      <c r="G16" s="596"/>
      <c r="H16" s="596"/>
      <c r="I16" s="596"/>
      <c r="J16" s="596"/>
      <c r="K16" s="596"/>
      <c r="L16" s="597"/>
      <c r="M16" s="687"/>
      <c r="N16" s="688"/>
      <c r="O16" s="688"/>
      <c r="P16" s="688"/>
      <c r="Q16" s="688"/>
      <c r="R16" s="688"/>
      <c r="S16" s="688"/>
      <c r="T16" s="688"/>
      <c r="U16" s="688"/>
      <c r="V16" s="688"/>
      <c r="W16" s="688"/>
      <c r="X16" s="688"/>
      <c r="Y16" s="689"/>
      <c r="Z16" s="646"/>
      <c r="AA16" s="647"/>
      <c r="AB16" s="647"/>
      <c r="AC16" s="647"/>
      <c r="AD16" s="647"/>
      <c r="AE16" s="647"/>
      <c r="AF16" s="647"/>
      <c r="AG16" s="647"/>
      <c r="AH16" s="647"/>
      <c r="AI16" s="647"/>
      <c r="AJ16" s="647"/>
      <c r="AK16" s="647"/>
      <c r="AL16" s="648"/>
      <c r="AM16" s="678"/>
      <c r="AN16" s="679"/>
      <c r="AO16" s="679"/>
      <c r="AP16" s="679"/>
      <c r="AQ16" s="679"/>
      <c r="AR16" s="679"/>
      <c r="AS16" s="679"/>
      <c r="AT16" s="679"/>
      <c r="AU16" s="679"/>
      <c r="AV16" s="679"/>
      <c r="AW16" s="679"/>
      <c r="AX16" s="679"/>
      <c r="AY16" s="680"/>
      <c r="AZ16" s="586"/>
      <c r="BA16" s="587"/>
      <c r="BB16" s="587"/>
      <c r="BC16" s="587"/>
      <c r="BD16" s="587"/>
      <c r="BE16" s="587"/>
      <c r="BF16" s="587"/>
      <c r="BG16" s="587"/>
      <c r="BH16" s="587"/>
      <c r="BI16" s="587"/>
      <c r="BJ16" s="587"/>
      <c r="BK16" s="587"/>
      <c r="BL16" s="587"/>
      <c r="BM16" s="587"/>
      <c r="BN16" s="587"/>
      <c r="BO16" s="587"/>
      <c r="BP16" s="587"/>
      <c r="BQ16" s="587"/>
      <c r="BR16" s="587"/>
      <c r="BS16" s="587"/>
      <c r="BT16" s="587"/>
      <c r="BU16" s="587"/>
      <c r="BV16" s="587"/>
      <c r="BW16" s="587"/>
      <c r="BX16" s="587"/>
      <c r="BY16" s="587"/>
      <c r="BZ16" s="587"/>
      <c r="CA16" s="587"/>
      <c r="CB16" s="587"/>
      <c r="CC16" s="587"/>
      <c r="CD16" s="587"/>
      <c r="CE16" s="587"/>
      <c r="CF16" s="587"/>
      <c r="CG16" s="588"/>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89"/>
      <c r="FG16" s="89"/>
    </row>
    <row r="17" spans="1:163" s="90" customFormat="1" ht="17.25" customHeight="1" x14ac:dyDescent="0.4">
      <c r="A17" s="89"/>
      <c r="B17" s="589" t="s">
        <v>283</v>
      </c>
      <c r="C17" s="590"/>
      <c r="D17" s="590"/>
      <c r="E17" s="590"/>
      <c r="F17" s="590"/>
      <c r="G17" s="590"/>
      <c r="H17" s="590"/>
      <c r="I17" s="590"/>
      <c r="J17" s="590"/>
      <c r="K17" s="590"/>
      <c r="L17" s="591"/>
      <c r="M17" s="654">
        <f>データシート!D85</f>
        <v>0</v>
      </c>
      <c r="N17" s="655"/>
      <c r="O17" s="655"/>
      <c r="P17" s="655"/>
      <c r="Q17" s="655"/>
      <c r="R17" s="655"/>
      <c r="S17" s="655"/>
      <c r="T17" s="655"/>
      <c r="U17" s="655"/>
      <c r="V17" s="652" t="s">
        <v>284</v>
      </c>
      <c r="W17" s="590"/>
      <c r="X17" s="590"/>
      <c r="Y17" s="591"/>
      <c r="Z17" s="651"/>
      <c r="AA17" s="641"/>
      <c r="AB17" s="641"/>
      <c r="AC17" s="641"/>
      <c r="AD17" s="641"/>
      <c r="AE17" s="641"/>
      <c r="AF17" s="641"/>
      <c r="AG17" s="641"/>
      <c r="AH17" s="641"/>
      <c r="AI17" s="652" t="s">
        <v>284</v>
      </c>
      <c r="AJ17" s="590"/>
      <c r="AK17" s="590"/>
      <c r="AL17" s="591"/>
      <c r="AM17" s="651"/>
      <c r="AN17" s="641"/>
      <c r="AO17" s="641"/>
      <c r="AP17" s="641"/>
      <c r="AQ17" s="641"/>
      <c r="AR17" s="641"/>
      <c r="AS17" s="641"/>
      <c r="AT17" s="641"/>
      <c r="AU17" s="641"/>
      <c r="AV17" s="652" t="s">
        <v>284</v>
      </c>
      <c r="AW17" s="590"/>
      <c r="AX17" s="590"/>
      <c r="AY17" s="591"/>
      <c r="AZ17" s="653" t="s">
        <v>285</v>
      </c>
      <c r="BA17" s="581"/>
      <c r="BB17" s="581"/>
      <c r="BC17" s="581"/>
      <c r="BD17" s="581"/>
      <c r="BE17" s="581"/>
      <c r="BF17" s="581"/>
      <c r="BG17" s="581"/>
      <c r="BH17" s="581"/>
      <c r="BI17" s="581"/>
      <c r="BJ17" s="581"/>
      <c r="BK17" s="581"/>
      <c r="BL17" s="581"/>
      <c r="BM17" s="581"/>
      <c r="BN17" s="581"/>
      <c r="BO17" s="581"/>
      <c r="BP17" s="581"/>
      <c r="BQ17" s="581"/>
      <c r="BR17" s="581"/>
      <c r="BS17" s="581"/>
      <c r="BT17" s="581"/>
      <c r="BU17" s="581"/>
      <c r="BV17" s="581"/>
      <c r="BW17" s="581"/>
      <c r="BX17" s="581"/>
      <c r="BY17" s="581"/>
      <c r="BZ17" s="581"/>
      <c r="CA17" s="581"/>
      <c r="CB17" s="581"/>
      <c r="CC17" s="581"/>
      <c r="CD17" s="581"/>
      <c r="CE17" s="581"/>
      <c r="CF17" s="581"/>
      <c r="CG17" s="582"/>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row>
    <row r="18" spans="1:163" s="90" customFormat="1" ht="17.25" customHeight="1" x14ac:dyDescent="0.4">
      <c r="A18" s="89"/>
      <c r="B18" s="592"/>
      <c r="C18" s="593"/>
      <c r="D18" s="593"/>
      <c r="E18" s="593"/>
      <c r="F18" s="593"/>
      <c r="G18" s="593"/>
      <c r="H18" s="593"/>
      <c r="I18" s="593"/>
      <c r="J18" s="593"/>
      <c r="K18" s="593"/>
      <c r="L18" s="594"/>
      <c r="M18" s="656"/>
      <c r="N18" s="657"/>
      <c r="O18" s="657"/>
      <c r="P18" s="657"/>
      <c r="Q18" s="657"/>
      <c r="R18" s="657"/>
      <c r="S18" s="657"/>
      <c r="T18" s="657"/>
      <c r="U18" s="657"/>
      <c r="V18" s="593"/>
      <c r="W18" s="593"/>
      <c r="X18" s="593"/>
      <c r="Y18" s="594"/>
      <c r="Z18" s="643"/>
      <c r="AA18" s="644"/>
      <c r="AB18" s="644"/>
      <c r="AC18" s="644"/>
      <c r="AD18" s="644"/>
      <c r="AE18" s="644"/>
      <c r="AF18" s="644"/>
      <c r="AG18" s="644"/>
      <c r="AH18" s="644"/>
      <c r="AI18" s="593"/>
      <c r="AJ18" s="593"/>
      <c r="AK18" s="593"/>
      <c r="AL18" s="594"/>
      <c r="AM18" s="643"/>
      <c r="AN18" s="644"/>
      <c r="AO18" s="644"/>
      <c r="AP18" s="644"/>
      <c r="AQ18" s="644"/>
      <c r="AR18" s="644"/>
      <c r="AS18" s="644"/>
      <c r="AT18" s="644"/>
      <c r="AU18" s="644"/>
      <c r="AV18" s="593"/>
      <c r="AW18" s="593"/>
      <c r="AX18" s="593"/>
      <c r="AY18" s="594"/>
      <c r="AZ18" s="583"/>
      <c r="BA18" s="584"/>
      <c r="BB18" s="584"/>
      <c r="BC18" s="584"/>
      <c r="BD18" s="584"/>
      <c r="BE18" s="584"/>
      <c r="BF18" s="584"/>
      <c r="BG18" s="584"/>
      <c r="BH18" s="584"/>
      <c r="BI18" s="584"/>
      <c r="BJ18" s="584"/>
      <c r="BK18" s="584"/>
      <c r="BL18" s="584"/>
      <c r="BM18" s="584"/>
      <c r="BN18" s="584"/>
      <c r="BO18" s="584"/>
      <c r="BP18" s="584"/>
      <c r="BQ18" s="584"/>
      <c r="BR18" s="584"/>
      <c r="BS18" s="584"/>
      <c r="BT18" s="584"/>
      <c r="BU18" s="584"/>
      <c r="BV18" s="584"/>
      <c r="BW18" s="584"/>
      <c r="BX18" s="584"/>
      <c r="BY18" s="584"/>
      <c r="BZ18" s="584"/>
      <c r="CA18" s="584"/>
      <c r="CB18" s="584"/>
      <c r="CC18" s="584"/>
      <c r="CD18" s="584"/>
      <c r="CE18" s="584"/>
      <c r="CF18" s="584"/>
      <c r="CG18" s="585"/>
      <c r="CH18" s="89"/>
      <c r="CI18" s="89"/>
      <c r="CJ18" s="89"/>
      <c r="CK18" s="89"/>
      <c r="CL18" s="89"/>
      <c r="CM18" s="89"/>
      <c r="CN18" s="89"/>
      <c r="CO18" s="89"/>
      <c r="CP18" s="89"/>
      <c r="CQ18" s="89"/>
      <c r="CR18" s="89"/>
      <c r="CS18" s="89"/>
      <c r="CT18" s="89"/>
      <c r="CU18" s="89"/>
      <c r="CV18" s="89"/>
      <c r="CW18" s="89"/>
      <c r="CX18" s="89"/>
      <c r="CY18" s="89"/>
      <c r="CZ18" s="89"/>
      <c r="DA18" s="89"/>
      <c r="DB18" s="89"/>
      <c r="DC18" s="89"/>
      <c r="DD18" s="89"/>
      <c r="DE18" s="89"/>
      <c r="DF18" s="89"/>
      <c r="DG18" s="89"/>
      <c r="DH18" s="89"/>
      <c r="DI18" s="89"/>
      <c r="DJ18" s="89"/>
      <c r="DK18" s="89"/>
      <c r="DL18" s="89"/>
      <c r="DM18" s="89"/>
      <c r="DN18" s="89"/>
      <c r="DO18" s="89"/>
      <c r="DP18" s="89"/>
      <c r="DQ18" s="89"/>
      <c r="DR18" s="89"/>
      <c r="DS18" s="89"/>
      <c r="DT18" s="89"/>
      <c r="DU18" s="89"/>
      <c r="DV18" s="89"/>
      <c r="DW18" s="89"/>
      <c r="DX18" s="89"/>
      <c r="DY18" s="89"/>
      <c r="DZ18" s="89"/>
      <c r="EA18" s="89"/>
      <c r="EB18" s="89"/>
      <c r="EC18" s="89"/>
      <c r="ED18" s="89"/>
      <c r="EE18" s="89"/>
      <c r="EF18" s="89"/>
      <c r="EG18" s="89"/>
      <c r="EH18" s="89"/>
      <c r="EI18" s="89"/>
      <c r="EJ18" s="89"/>
      <c r="EK18" s="89"/>
      <c r="EL18" s="89"/>
      <c r="EM18" s="89"/>
      <c r="EN18" s="89"/>
      <c r="EO18" s="89"/>
      <c r="EP18" s="89"/>
      <c r="EQ18" s="89"/>
      <c r="ER18" s="89"/>
      <c r="ES18" s="89"/>
      <c r="ET18" s="89"/>
      <c r="EU18" s="89"/>
      <c r="EV18" s="89"/>
      <c r="EW18" s="89"/>
      <c r="EX18" s="89"/>
      <c r="EY18" s="89"/>
      <c r="EZ18" s="89"/>
      <c r="FA18" s="89"/>
      <c r="FB18" s="89"/>
      <c r="FC18" s="89"/>
      <c r="FD18" s="89"/>
      <c r="FE18" s="89"/>
      <c r="FF18" s="89"/>
      <c r="FG18" s="89"/>
    </row>
    <row r="19" spans="1:163" s="90" customFormat="1" ht="17.25" customHeight="1" x14ac:dyDescent="0.4">
      <c r="A19" s="89"/>
      <c r="B19" s="595"/>
      <c r="C19" s="596"/>
      <c r="D19" s="596"/>
      <c r="E19" s="596"/>
      <c r="F19" s="596"/>
      <c r="G19" s="596"/>
      <c r="H19" s="596"/>
      <c r="I19" s="596"/>
      <c r="J19" s="596"/>
      <c r="K19" s="596"/>
      <c r="L19" s="597"/>
      <c r="M19" s="658"/>
      <c r="N19" s="659"/>
      <c r="O19" s="659"/>
      <c r="P19" s="659"/>
      <c r="Q19" s="659"/>
      <c r="R19" s="659"/>
      <c r="S19" s="659"/>
      <c r="T19" s="659"/>
      <c r="U19" s="659"/>
      <c r="V19" s="596"/>
      <c r="W19" s="596"/>
      <c r="X19" s="596"/>
      <c r="Y19" s="597"/>
      <c r="Z19" s="646"/>
      <c r="AA19" s="647"/>
      <c r="AB19" s="647"/>
      <c r="AC19" s="647"/>
      <c r="AD19" s="647"/>
      <c r="AE19" s="647"/>
      <c r="AF19" s="647"/>
      <c r="AG19" s="647"/>
      <c r="AH19" s="647"/>
      <c r="AI19" s="596"/>
      <c r="AJ19" s="596"/>
      <c r="AK19" s="596"/>
      <c r="AL19" s="597"/>
      <c r="AM19" s="646"/>
      <c r="AN19" s="647"/>
      <c r="AO19" s="647"/>
      <c r="AP19" s="647"/>
      <c r="AQ19" s="647"/>
      <c r="AR19" s="647"/>
      <c r="AS19" s="647"/>
      <c r="AT19" s="647"/>
      <c r="AU19" s="647"/>
      <c r="AV19" s="596"/>
      <c r="AW19" s="596"/>
      <c r="AX19" s="596"/>
      <c r="AY19" s="597"/>
      <c r="AZ19" s="586"/>
      <c r="BA19" s="587"/>
      <c r="BB19" s="587"/>
      <c r="BC19" s="587"/>
      <c r="BD19" s="587"/>
      <c r="BE19" s="587"/>
      <c r="BF19" s="587"/>
      <c r="BG19" s="587"/>
      <c r="BH19" s="587"/>
      <c r="BI19" s="587"/>
      <c r="BJ19" s="587"/>
      <c r="BK19" s="587"/>
      <c r="BL19" s="587"/>
      <c r="BM19" s="587"/>
      <c r="BN19" s="587"/>
      <c r="BO19" s="587"/>
      <c r="BP19" s="587"/>
      <c r="BQ19" s="587"/>
      <c r="BR19" s="587"/>
      <c r="BS19" s="587"/>
      <c r="BT19" s="587"/>
      <c r="BU19" s="587"/>
      <c r="BV19" s="587"/>
      <c r="BW19" s="587"/>
      <c r="BX19" s="587"/>
      <c r="BY19" s="587"/>
      <c r="BZ19" s="587"/>
      <c r="CA19" s="587"/>
      <c r="CB19" s="587"/>
      <c r="CC19" s="587"/>
      <c r="CD19" s="587"/>
      <c r="CE19" s="587"/>
      <c r="CF19" s="587"/>
      <c r="CG19" s="588"/>
      <c r="CH19" s="89"/>
      <c r="CI19" s="89"/>
      <c r="CJ19" s="89"/>
      <c r="CK19" s="89"/>
      <c r="CL19" s="89"/>
      <c r="CM19" s="89"/>
      <c r="CN19" s="89"/>
      <c r="CO19" s="89"/>
      <c r="CP19" s="89"/>
      <c r="CQ19" s="89"/>
      <c r="CR19" s="89"/>
      <c r="CS19" s="89"/>
      <c r="CT19" s="89"/>
      <c r="CU19" s="89"/>
      <c r="CV19" s="89"/>
      <c r="CW19" s="89"/>
      <c r="CX19" s="89"/>
      <c r="CY19" s="89"/>
      <c r="CZ19" s="89"/>
      <c r="DA19" s="89"/>
      <c r="DB19" s="89"/>
      <c r="DC19" s="89"/>
      <c r="DD19" s="89"/>
      <c r="DE19" s="89"/>
      <c r="DF19" s="89"/>
      <c r="DG19" s="89"/>
      <c r="DH19" s="89"/>
      <c r="DI19" s="89"/>
      <c r="DJ19" s="89"/>
      <c r="DK19" s="89"/>
      <c r="DL19" s="89"/>
      <c r="DM19" s="89"/>
      <c r="DN19" s="89"/>
      <c r="DO19" s="89"/>
      <c r="DP19" s="89"/>
      <c r="DQ19" s="89"/>
      <c r="DR19" s="89"/>
      <c r="DS19" s="89"/>
      <c r="DT19" s="89"/>
      <c r="DU19" s="89"/>
      <c r="DV19" s="89"/>
      <c r="DW19" s="89"/>
      <c r="DX19" s="89"/>
      <c r="DY19" s="89"/>
      <c r="DZ19" s="89"/>
      <c r="EA19" s="89"/>
      <c r="EB19" s="89"/>
      <c r="EC19" s="89"/>
      <c r="ED19" s="89"/>
      <c r="EE19" s="89"/>
      <c r="EF19" s="89"/>
      <c r="EG19" s="89"/>
      <c r="EH19" s="89"/>
      <c r="EI19" s="89"/>
      <c r="EJ19" s="89"/>
      <c r="EK19" s="89"/>
      <c r="EL19" s="89"/>
      <c r="EM19" s="89"/>
      <c r="EN19" s="89"/>
      <c r="EO19" s="89"/>
      <c r="EP19" s="89"/>
      <c r="EQ19" s="89"/>
      <c r="ER19" s="89"/>
      <c r="ES19" s="89"/>
      <c r="ET19" s="89"/>
      <c r="EU19" s="89"/>
      <c r="EV19" s="89"/>
      <c r="EW19" s="89"/>
      <c r="EX19" s="89"/>
      <c r="EY19" s="89"/>
      <c r="EZ19" s="89"/>
      <c r="FA19" s="89"/>
      <c r="FB19" s="89"/>
      <c r="FC19" s="89"/>
      <c r="FD19" s="89"/>
      <c r="FE19" s="89"/>
      <c r="FF19" s="89"/>
      <c r="FG19" s="89"/>
    </row>
    <row r="20" spans="1:163" s="90" customFormat="1" ht="17.25" customHeight="1" x14ac:dyDescent="0.4">
      <c r="A20" s="89"/>
      <c r="B20" s="589" t="s">
        <v>286</v>
      </c>
      <c r="C20" s="590"/>
      <c r="D20" s="590"/>
      <c r="E20" s="590"/>
      <c r="F20" s="590"/>
      <c r="G20" s="590"/>
      <c r="H20" s="590"/>
      <c r="I20" s="590"/>
      <c r="J20" s="590"/>
      <c r="K20" s="590"/>
      <c r="L20" s="591"/>
      <c r="M20" s="654">
        <f>データシート!D86</f>
        <v>0</v>
      </c>
      <c r="N20" s="655"/>
      <c r="O20" s="655"/>
      <c r="P20" s="655"/>
      <c r="Q20" s="655"/>
      <c r="R20" s="655"/>
      <c r="S20" s="655"/>
      <c r="T20" s="655"/>
      <c r="U20" s="655"/>
      <c r="V20" s="652" t="s">
        <v>287</v>
      </c>
      <c r="W20" s="590"/>
      <c r="X20" s="590"/>
      <c r="Y20" s="591"/>
      <c r="Z20" s="651"/>
      <c r="AA20" s="641"/>
      <c r="AB20" s="641"/>
      <c r="AC20" s="641"/>
      <c r="AD20" s="641"/>
      <c r="AE20" s="641"/>
      <c r="AF20" s="641"/>
      <c r="AG20" s="641"/>
      <c r="AH20" s="641"/>
      <c r="AI20" s="652" t="s">
        <v>287</v>
      </c>
      <c r="AJ20" s="590"/>
      <c r="AK20" s="590"/>
      <c r="AL20" s="591"/>
      <c r="AM20" s="651"/>
      <c r="AN20" s="641"/>
      <c r="AO20" s="641"/>
      <c r="AP20" s="641"/>
      <c r="AQ20" s="641"/>
      <c r="AR20" s="641"/>
      <c r="AS20" s="641"/>
      <c r="AT20" s="641"/>
      <c r="AU20" s="641"/>
      <c r="AV20" s="652" t="s">
        <v>287</v>
      </c>
      <c r="AW20" s="590"/>
      <c r="AX20" s="590"/>
      <c r="AY20" s="591"/>
      <c r="AZ20" s="660" t="s">
        <v>288</v>
      </c>
      <c r="BA20" s="581"/>
      <c r="BB20" s="581"/>
      <c r="BC20" s="581"/>
      <c r="BD20" s="581"/>
      <c r="BE20" s="581"/>
      <c r="BF20" s="581"/>
      <c r="BG20" s="581"/>
      <c r="BH20" s="581"/>
      <c r="BI20" s="581"/>
      <c r="BJ20" s="581"/>
      <c r="BK20" s="581"/>
      <c r="BL20" s="581"/>
      <c r="BM20" s="581"/>
      <c r="BN20" s="581"/>
      <c r="BO20" s="581"/>
      <c r="BP20" s="581"/>
      <c r="BQ20" s="581"/>
      <c r="BR20" s="581"/>
      <c r="BS20" s="581"/>
      <c r="BT20" s="581"/>
      <c r="BU20" s="581"/>
      <c r="BV20" s="581"/>
      <c r="BW20" s="581"/>
      <c r="BX20" s="581"/>
      <c r="BY20" s="581"/>
      <c r="BZ20" s="581"/>
      <c r="CA20" s="581"/>
      <c r="CB20" s="581"/>
      <c r="CC20" s="581"/>
      <c r="CD20" s="581"/>
      <c r="CE20" s="581"/>
      <c r="CF20" s="581"/>
      <c r="CG20" s="582"/>
      <c r="CH20" s="89"/>
      <c r="CI20" s="89"/>
      <c r="CJ20" s="89"/>
      <c r="CK20" s="89"/>
      <c r="CL20" s="89"/>
      <c r="CM20" s="89"/>
      <c r="CN20" s="89"/>
      <c r="CO20" s="89"/>
      <c r="CP20" s="89"/>
      <c r="CQ20" s="89"/>
      <c r="CR20" s="89"/>
      <c r="CS20" s="89"/>
      <c r="CT20" s="89"/>
      <c r="CU20" s="89"/>
      <c r="CV20" s="89"/>
      <c r="CW20" s="89"/>
      <c r="CX20" s="89"/>
      <c r="CY20" s="89"/>
      <c r="CZ20" s="89"/>
      <c r="DA20" s="89"/>
      <c r="DB20" s="89"/>
      <c r="DC20" s="89"/>
      <c r="DD20" s="89"/>
      <c r="DE20" s="89"/>
      <c r="DF20" s="89"/>
      <c r="DG20" s="89"/>
      <c r="DH20" s="89"/>
      <c r="DI20" s="89"/>
      <c r="DJ20" s="89"/>
      <c r="DK20" s="89"/>
      <c r="DL20" s="89"/>
      <c r="DM20" s="89"/>
      <c r="DN20" s="89"/>
      <c r="DO20" s="89"/>
      <c r="DP20" s="89"/>
      <c r="DQ20" s="89"/>
      <c r="DR20" s="89"/>
      <c r="DS20" s="89"/>
      <c r="DT20" s="89"/>
      <c r="DU20" s="89"/>
      <c r="DV20" s="89"/>
      <c r="DW20" s="89"/>
      <c r="DX20" s="89"/>
      <c r="DY20" s="89"/>
      <c r="DZ20" s="89"/>
      <c r="EA20" s="89"/>
      <c r="EB20" s="89"/>
      <c r="EC20" s="89"/>
      <c r="ED20" s="89"/>
      <c r="EE20" s="89"/>
      <c r="EF20" s="89"/>
      <c r="EG20" s="89"/>
      <c r="EH20" s="89"/>
      <c r="EI20" s="89"/>
      <c r="EJ20" s="89"/>
      <c r="EK20" s="89"/>
      <c r="EL20" s="89"/>
      <c r="EM20" s="89"/>
      <c r="EN20" s="89"/>
      <c r="EO20" s="89"/>
      <c r="EP20" s="89"/>
      <c r="EQ20" s="89"/>
      <c r="ER20" s="89"/>
      <c r="ES20" s="89"/>
      <c r="ET20" s="89"/>
      <c r="EU20" s="89"/>
      <c r="EV20" s="89"/>
      <c r="EW20" s="89"/>
      <c r="EX20" s="89"/>
      <c r="EY20" s="89"/>
      <c r="EZ20" s="89"/>
      <c r="FA20" s="89"/>
      <c r="FB20" s="89"/>
      <c r="FC20" s="89"/>
      <c r="FD20" s="89"/>
      <c r="FE20" s="89"/>
      <c r="FF20" s="89"/>
      <c r="FG20" s="89"/>
    </row>
    <row r="21" spans="1:163" s="90" customFormat="1" ht="17.25" customHeight="1" x14ac:dyDescent="0.4">
      <c r="A21" s="89"/>
      <c r="B21" s="592"/>
      <c r="C21" s="593"/>
      <c r="D21" s="593"/>
      <c r="E21" s="593"/>
      <c r="F21" s="593"/>
      <c r="G21" s="593"/>
      <c r="H21" s="593"/>
      <c r="I21" s="593"/>
      <c r="J21" s="593"/>
      <c r="K21" s="593"/>
      <c r="L21" s="594"/>
      <c r="M21" s="656"/>
      <c r="N21" s="657"/>
      <c r="O21" s="657"/>
      <c r="P21" s="657"/>
      <c r="Q21" s="657"/>
      <c r="R21" s="657"/>
      <c r="S21" s="657"/>
      <c r="T21" s="657"/>
      <c r="U21" s="657"/>
      <c r="V21" s="593"/>
      <c r="W21" s="593"/>
      <c r="X21" s="593"/>
      <c r="Y21" s="594"/>
      <c r="Z21" s="643"/>
      <c r="AA21" s="644"/>
      <c r="AB21" s="644"/>
      <c r="AC21" s="644"/>
      <c r="AD21" s="644"/>
      <c r="AE21" s="644"/>
      <c r="AF21" s="644"/>
      <c r="AG21" s="644"/>
      <c r="AH21" s="644"/>
      <c r="AI21" s="593"/>
      <c r="AJ21" s="593"/>
      <c r="AK21" s="593"/>
      <c r="AL21" s="594"/>
      <c r="AM21" s="643"/>
      <c r="AN21" s="644"/>
      <c r="AO21" s="644"/>
      <c r="AP21" s="644"/>
      <c r="AQ21" s="644"/>
      <c r="AR21" s="644"/>
      <c r="AS21" s="644"/>
      <c r="AT21" s="644"/>
      <c r="AU21" s="644"/>
      <c r="AV21" s="593"/>
      <c r="AW21" s="593"/>
      <c r="AX21" s="593"/>
      <c r="AY21" s="594"/>
      <c r="AZ21" s="583"/>
      <c r="BA21" s="584"/>
      <c r="BB21" s="584"/>
      <c r="BC21" s="584"/>
      <c r="BD21" s="584"/>
      <c r="BE21" s="584"/>
      <c r="BF21" s="584"/>
      <c r="BG21" s="584"/>
      <c r="BH21" s="584"/>
      <c r="BI21" s="584"/>
      <c r="BJ21" s="584"/>
      <c r="BK21" s="584"/>
      <c r="BL21" s="584"/>
      <c r="BM21" s="584"/>
      <c r="BN21" s="584"/>
      <c r="BO21" s="584"/>
      <c r="BP21" s="584"/>
      <c r="BQ21" s="584"/>
      <c r="BR21" s="584"/>
      <c r="BS21" s="584"/>
      <c r="BT21" s="584"/>
      <c r="BU21" s="584"/>
      <c r="BV21" s="584"/>
      <c r="BW21" s="584"/>
      <c r="BX21" s="584"/>
      <c r="BY21" s="584"/>
      <c r="BZ21" s="584"/>
      <c r="CA21" s="584"/>
      <c r="CB21" s="584"/>
      <c r="CC21" s="584"/>
      <c r="CD21" s="584"/>
      <c r="CE21" s="584"/>
      <c r="CF21" s="584"/>
      <c r="CG21" s="585"/>
      <c r="CH21" s="89"/>
      <c r="CI21" s="89"/>
      <c r="CJ21" s="89"/>
      <c r="CK21" s="89"/>
      <c r="CL21" s="89"/>
      <c r="CM21" s="89"/>
      <c r="CN21" s="89"/>
      <c r="CO21" s="89"/>
      <c r="CP21" s="89"/>
      <c r="CQ21" s="89"/>
      <c r="CR21" s="89"/>
      <c r="CS21" s="89"/>
      <c r="CT21" s="89"/>
      <c r="CU21" s="89"/>
      <c r="CV21" s="89"/>
      <c r="CW21" s="89"/>
      <c r="CX21" s="89"/>
      <c r="CY21" s="89"/>
      <c r="CZ21" s="89"/>
      <c r="DA21" s="89"/>
      <c r="DB21" s="89"/>
      <c r="DC21" s="89"/>
      <c r="DD21" s="89"/>
      <c r="DE21" s="89"/>
      <c r="DF21" s="89"/>
      <c r="DG21" s="89"/>
      <c r="DH21" s="89"/>
      <c r="DI21" s="89"/>
      <c r="DJ21" s="89"/>
      <c r="DK21" s="89"/>
      <c r="DL21" s="89"/>
      <c r="DM21" s="89"/>
      <c r="DN21" s="89"/>
      <c r="DO21" s="89"/>
      <c r="DP21" s="89"/>
      <c r="DQ21" s="89"/>
      <c r="DR21" s="89"/>
      <c r="DS21" s="89"/>
      <c r="DT21" s="89"/>
      <c r="DU21" s="89"/>
      <c r="DV21" s="89"/>
      <c r="DW21" s="89"/>
      <c r="DX21" s="89"/>
      <c r="DY21" s="89"/>
      <c r="DZ21" s="89"/>
      <c r="EA21" s="89"/>
      <c r="EB21" s="89"/>
      <c r="EC21" s="89"/>
      <c r="ED21" s="89"/>
      <c r="EE21" s="89"/>
      <c r="EF21" s="89"/>
      <c r="EG21" s="89"/>
      <c r="EH21" s="89"/>
      <c r="EI21" s="89"/>
      <c r="EJ21" s="89"/>
      <c r="EK21" s="89"/>
      <c r="EL21" s="89"/>
      <c r="EM21" s="89"/>
      <c r="EN21" s="89"/>
      <c r="EO21" s="89"/>
      <c r="EP21" s="89"/>
      <c r="EQ21" s="89"/>
      <c r="ER21" s="89"/>
      <c r="ES21" s="89"/>
      <c r="ET21" s="89"/>
      <c r="EU21" s="89"/>
      <c r="EV21" s="89"/>
      <c r="EW21" s="89"/>
      <c r="EX21" s="89"/>
      <c r="EY21" s="89"/>
      <c r="EZ21" s="89"/>
      <c r="FA21" s="89"/>
      <c r="FB21" s="89"/>
      <c r="FC21" s="89"/>
      <c r="FD21" s="89"/>
      <c r="FE21" s="89"/>
      <c r="FF21" s="89"/>
      <c r="FG21" s="89"/>
    </row>
    <row r="22" spans="1:163" s="90" customFormat="1" ht="17.25" customHeight="1" x14ac:dyDescent="0.4">
      <c r="A22" s="89"/>
      <c r="B22" s="595"/>
      <c r="C22" s="596"/>
      <c r="D22" s="596"/>
      <c r="E22" s="596"/>
      <c r="F22" s="596"/>
      <c r="G22" s="596"/>
      <c r="H22" s="596"/>
      <c r="I22" s="596"/>
      <c r="J22" s="596"/>
      <c r="K22" s="596"/>
      <c r="L22" s="597"/>
      <c r="M22" s="658"/>
      <c r="N22" s="659"/>
      <c r="O22" s="659"/>
      <c r="P22" s="659"/>
      <c r="Q22" s="659"/>
      <c r="R22" s="659"/>
      <c r="S22" s="659"/>
      <c r="T22" s="659"/>
      <c r="U22" s="659"/>
      <c r="V22" s="596"/>
      <c r="W22" s="596"/>
      <c r="X22" s="596"/>
      <c r="Y22" s="597"/>
      <c r="Z22" s="646"/>
      <c r="AA22" s="647"/>
      <c r="AB22" s="647"/>
      <c r="AC22" s="647"/>
      <c r="AD22" s="647"/>
      <c r="AE22" s="647"/>
      <c r="AF22" s="647"/>
      <c r="AG22" s="647"/>
      <c r="AH22" s="647"/>
      <c r="AI22" s="596"/>
      <c r="AJ22" s="596"/>
      <c r="AK22" s="596"/>
      <c r="AL22" s="597"/>
      <c r="AM22" s="646"/>
      <c r="AN22" s="647"/>
      <c r="AO22" s="647"/>
      <c r="AP22" s="647"/>
      <c r="AQ22" s="647"/>
      <c r="AR22" s="647"/>
      <c r="AS22" s="647"/>
      <c r="AT22" s="647"/>
      <c r="AU22" s="647"/>
      <c r="AV22" s="596"/>
      <c r="AW22" s="596"/>
      <c r="AX22" s="596"/>
      <c r="AY22" s="597"/>
      <c r="AZ22" s="586"/>
      <c r="BA22" s="587"/>
      <c r="BB22" s="587"/>
      <c r="BC22" s="587"/>
      <c r="BD22" s="587"/>
      <c r="BE22" s="587"/>
      <c r="BF22" s="587"/>
      <c r="BG22" s="587"/>
      <c r="BH22" s="587"/>
      <c r="BI22" s="587"/>
      <c r="BJ22" s="587"/>
      <c r="BK22" s="587"/>
      <c r="BL22" s="587"/>
      <c r="BM22" s="587"/>
      <c r="BN22" s="587"/>
      <c r="BO22" s="587"/>
      <c r="BP22" s="587"/>
      <c r="BQ22" s="587"/>
      <c r="BR22" s="587"/>
      <c r="BS22" s="587"/>
      <c r="BT22" s="587"/>
      <c r="BU22" s="587"/>
      <c r="BV22" s="587"/>
      <c r="BW22" s="587"/>
      <c r="BX22" s="587"/>
      <c r="BY22" s="587"/>
      <c r="BZ22" s="587"/>
      <c r="CA22" s="587"/>
      <c r="CB22" s="587"/>
      <c r="CC22" s="587"/>
      <c r="CD22" s="587"/>
      <c r="CE22" s="587"/>
      <c r="CF22" s="587"/>
      <c r="CG22" s="588"/>
      <c r="CH22" s="89"/>
      <c r="CI22" s="89"/>
      <c r="CJ22" s="89"/>
      <c r="CK22" s="89"/>
      <c r="CL22" s="89"/>
      <c r="CM22" s="89"/>
      <c r="CN22" s="89"/>
      <c r="CO22" s="89"/>
      <c r="CP22" s="89"/>
      <c r="CQ22" s="89"/>
      <c r="CR22" s="89"/>
      <c r="CS22" s="89"/>
      <c r="CT22" s="89"/>
      <c r="CU22" s="89"/>
      <c r="CV22" s="89"/>
      <c r="CW22" s="89"/>
      <c r="CX22" s="89"/>
      <c r="CY22" s="89"/>
      <c r="CZ22" s="89"/>
      <c r="DA22" s="89"/>
      <c r="DB22" s="89"/>
      <c r="DC22" s="89"/>
      <c r="DD22" s="89"/>
      <c r="DE22" s="89"/>
      <c r="DF22" s="89"/>
      <c r="DG22" s="89"/>
      <c r="DH22" s="89"/>
      <c r="DI22" s="89"/>
      <c r="DJ22" s="89"/>
      <c r="DK22" s="89"/>
      <c r="DL22" s="89"/>
      <c r="DM22" s="89"/>
      <c r="DN22" s="89"/>
      <c r="DO22" s="89"/>
      <c r="DP22" s="89"/>
      <c r="DQ22" s="89"/>
      <c r="DR22" s="89"/>
      <c r="DS22" s="89"/>
      <c r="DT22" s="89"/>
      <c r="DU22" s="89"/>
      <c r="DV22" s="89"/>
      <c r="DW22" s="89"/>
      <c r="DX22" s="89"/>
      <c r="DY22" s="89"/>
      <c r="DZ22" s="89"/>
      <c r="EA22" s="89"/>
      <c r="EB22" s="89"/>
      <c r="EC22" s="89"/>
      <c r="ED22" s="89"/>
      <c r="EE22" s="89"/>
      <c r="EF22" s="89"/>
      <c r="EG22" s="89"/>
      <c r="EH22" s="89"/>
      <c r="EI22" s="89"/>
      <c r="EJ22" s="89"/>
      <c r="EK22" s="89"/>
      <c r="EL22" s="89"/>
      <c r="EM22" s="89"/>
      <c r="EN22" s="89"/>
      <c r="EO22" s="89"/>
      <c r="EP22" s="89"/>
      <c r="EQ22" s="89"/>
      <c r="ER22" s="89"/>
      <c r="ES22" s="89"/>
      <c r="ET22" s="89"/>
      <c r="EU22" s="89"/>
      <c r="EV22" s="89"/>
      <c r="EW22" s="89"/>
      <c r="EX22" s="89"/>
      <c r="EY22" s="89"/>
      <c r="EZ22" s="89"/>
      <c r="FA22" s="89"/>
      <c r="FB22" s="89"/>
      <c r="FC22" s="89"/>
      <c r="FD22" s="89"/>
      <c r="FE22" s="89"/>
      <c r="FF22" s="89"/>
      <c r="FG22" s="89"/>
    </row>
    <row r="23" spans="1:163" s="90" customFormat="1" ht="17.25" customHeight="1" x14ac:dyDescent="0.4">
      <c r="A23" s="89"/>
      <c r="B23" s="589" t="s">
        <v>289</v>
      </c>
      <c r="C23" s="590"/>
      <c r="D23" s="590"/>
      <c r="E23" s="590"/>
      <c r="F23" s="590"/>
      <c r="G23" s="590"/>
      <c r="H23" s="590"/>
      <c r="I23" s="590"/>
      <c r="J23" s="590"/>
      <c r="K23" s="590"/>
      <c r="L23" s="591"/>
      <c r="M23" s="649" t="str">
        <f>IF(M20&lt;&gt;0,M17/M20,"")</f>
        <v/>
      </c>
      <c r="N23" s="632"/>
      <c r="O23" s="632"/>
      <c r="P23" s="632"/>
      <c r="Q23" s="632"/>
      <c r="R23" s="632"/>
      <c r="S23" s="632"/>
      <c r="T23" s="632"/>
      <c r="U23" s="632"/>
      <c r="V23" s="630" t="s">
        <v>260</v>
      </c>
      <c r="W23" s="590"/>
      <c r="X23" s="590"/>
      <c r="Y23" s="591"/>
      <c r="Z23" s="650" t="str">
        <f>IF(Z20&lt;&gt;0,Z17/Z20,"")</f>
        <v/>
      </c>
      <c r="AA23" s="590"/>
      <c r="AB23" s="590"/>
      <c r="AC23" s="590"/>
      <c r="AD23" s="590"/>
      <c r="AE23" s="590"/>
      <c r="AF23" s="590"/>
      <c r="AG23" s="590"/>
      <c r="AH23" s="590"/>
      <c r="AI23" s="630" t="s">
        <v>260</v>
      </c>
      <c r="AJ23" s="590"/>
      <c r="AK23" s="590"/>
      <c r="AL23" s="591"/>
      <c r="AM23" s="650" t="str">
        <f>IF(AM20&lt;&gt;0,AM17/AM20,"")</f>
        <v/>
      </c>
      <c r="AN23" s="590"/>
      <c r="AO23" s="590"/>
      <c r="AP23" s="590"/>
      <c r="AQ23" s="590"/>
      <c r="AR23" s="590"/>
      <c r="AS23" s="590"/>
      <c r="AT23" s="590"/>
      <c r="AU23" s="590"/>
      <c r="AV23" s="630" t="s">
        <v>260</v>
      </c>
      <c r="AW23" s="590"/>
      <c r="AX23" s="590"/>
      <c r="AY23" s="591"/>
      <c r="AZ23" s="580" t="s">
        <v>290</v>
      </c>
      <c r="BA23" s="581"/>
      <c r="BB23" s="581"/>
      <c r="BC23" s="581"/>
      <c r="BD23" s="581"/>
      <c r="BE23" s="581"/>
      <c r="BF23" s="581"/>
      <c r="BG23" s="581"/>
      <c r="BH23" s="581"/>
      <c r="BI23" s="581"/>
      <c r="BJ23" s="581"/>
      <c r="BK23" s="581"/>
      <c r="BL23" s="581"/>
      <c r="BM23" s="581"/>
      <c r="BN23" s="581"/>
      <c r="BO23" s="581"/>
      <c r="BP23" s="581"/>
      <c r="BQ23" s="581"/>
      <c r="BR23" s="581"/>
      <c r="BS23" s="581"/>
      <c r="BT23" s="581"/>
      <c r="BU23" s="581"/>
      <c r="BV23" s="581"/>
      <c r="BW23" s="581"/>
      <c r="BX23" s="581"/>
      <c r="BY23" s="581"/>
      <c r="BZ23" s="581"/>
      <c r="CA23" s="581"/>
      <c r="CB23" s="581"/>
      <c r="CC23" s="581"/>
      <c r="CD23" s="581"/>
      <c r="CE23" s="581"/>
      <c r="CF23" s="581"/>
      <c r="CG23" s="582"/>
      <c r="CH23" s="89"/>
      <c r="CI23" s="89"/>
      <c r="CJ23" s="89"/>
      <c r="CK23" s="89"/>
      <c r="CL23" s="89"/>
      <c r="CM23" s="89"/>
      <c r="CN23" s="89"/>
      <c r="CO23" s="89"/>
      <c r="CP23" s="89"/>
      <c r="CQ23" s="89"/>
      <c r="CR23" s="89"/>
      <c r="CS23" s="89"/>
      <c r="CT23" s="89"/>
      <c r="CU23" s="89"/>
      <c r="CV23" s="89"/>
      <c r="CW23" s="89"/>
      <c r="CX23" s="89"/>
      <c r="CY23" s="89"/>
      <c r="CZ23" s="89"/>
      <c r="DA23" s="89"/>
      <c r="DB23" s="89"/>
      <c r="DC23" s="89"/>
      <c r="DD23" s="89"/>
      <c r="DE23" s="89"/>
      <c r="DF23" s="89"/>
      <c r="DG23" s="89"/>
      <c r="DH23" s="89"/>
      <c r="DI23" s="89"/>
      <c r="DJ23" s="89"/>
      <c r="DK23" s="89"/>
      <c r="DL23" s="89"/>
      <c r="DM23" s="89"/>
      <c r="DN23" s="89"/>
      <c r="DO23" s="89"/>
      <c r="DP23" s="89"/>
      <c r="DQ23" s="89"/>
      <c r="DR23" s="89"/>
      <c r="DS23" s="89"/>
      <c r="DT23" s="89"/>
      <c r="DU23" s="89"/>
      <c r="DV23" s="89"/>
      <c r="DW23" s="89"/>
      <c r="DX23" s="89"/>
      <c r="DY23" s="89"/>
      <c r="DZ23" s="89"/>
      <c r="EA23" s="89"/>
      <c r="EB23" s="89"/>
      <c r="EC23" s="89"/>
      <c r="ED23" s="89"/>
      <c r="EE23" s="89"/>
      <c r="EF23" s="89"/>
      <c r="EG23" s="89"/>
      <c r="EH23" s="89"/>
      <c r="EI23" s="89"/>
      <c r="EJ23" s="89"/>
      <c r="EK23" s="89"/>
      <c r="EL23" s="89"/>
      <c r="EM23" s="89"/>
      <c r="EN23" s="89"/>
      <c r="EO23" s="89"/>
      <c r="EP23" s="89"/>
      <c r="EQ23" s="89"/>
      <c r="ER23" s="89"/>
      <c r="ES23" s="89"/>
      <c r="ET23" s="89"/>
      <c r="EU23" s="89"/>
      <c r="EV23" s="89"/>
      <c r="EW23" s="89"/>
      <c r="EX23" s="89"/>
      <c r="EY23" s="89"/>
      <c r="EZ23" s="89"/>
      <c r="FA23" s="89"/>
      <c r="FB23" s="89"/>
      <c r="FC23" s="89"/>
      <c r="FD23" s="89"/>
      <c r="FE23" s="89"/>
      <c r="FF23" s="89"/>
      <c r="FG23" s="89"/>
    </row>
    <row r="24" spans="1:163" s="90" customFormat="1" ht="17.25" customHeight="1" x14ac:dyDescent="0.4">
      <c r="A24" s="89"/>
      <c r="B24" s="592"/>
      <c r="C24" s="593"/>
      <c r="D24" s="593"/>
      <c r="E24" s="593"/>
      <c r="F24" s="593"/>
      <c r="G24" s="593"/>
      <c r="H24" s="593"/>
      <c r="I24" s="593"/>
      <c r="J24" s="593"/>
      <c r="K24" s="593"/>
      <c r="L24" s="594"/>
      <c r="M24" s="634"/>
      <c r="N24" s="635"/>
      <c r="O24" s="635"/>
      <c r="P24" s="635"/>
      <c r="Q24" s="635"/>
      <c r="R24" s="635"/>
      <c r="S24" s="635"/>
      <c r="T24" s="635"/>
      <c r="U24" s="635"/>
      <c r="V24" s="593"/>
      <c r="W24" s="593"/>
      <c r="X24" s="593"/>
      <c r="Y24" s="594"/>
      <c r="Z24" s="592"/>
      <c r="AA24" s="593"/>
      <c r="AB24" s="593"/>
      <c r="AC24" s="593"/>
      <c r="AD24" s="593"/>
      <c r="AE24" s="593"/>
      <c r="AF24" s="593"/>
      <c r="AG24" s="593"/>
      <c r="AH24" s="593"/>
      <c r="AI24" s="593"/>
      <c r="AJ24" s="593"/>
      <c r="AK24" s="593"/>
      <c r="AL24" s="594"/>
      <c r="AM24" s="592"/>
      <c r="AN24" s="593"/>
      <c r="AO24" s="593"/>
      <c r="AP24" s="593"/>
      <c r="AQ24" s="593"/>
      <c r="AR24" s="593"/>
      <c r="AS24" s="593"/>
      <c r="AT24" s="593"/>
      <c r="AU24" s="593"/>
      <c r="AV24" s="593"/>
      <c r="AW24" s="593"/>
      <c r="AX24" s="593"/>
      <c r="AY24" s="594"/>
      <c r="AZ24" s="583"/>
      <c r="BA24" s="584"/>
      <c r="BB24" s="584"/>
      <c r="BC24" s="584"/>
      <c r="BD24" s="584"/>
      <c r="BE24" s="584"/>
      <c r="BF24" s="584"/>
      <c r="BG24" s="584"/>
      <c r="BH24" s="584"/>
      <c r="BI24" s="584"/>
      <c r="BJ24" s="584"/>
      <c r="BK24" s="584"/>
      <c r="BL24" s="584"/>
      <c r="BM24" s="584"/>
      <c r="BN24" s="584"/>
      <c r="BO24" s="584"/>
      <c r="BP24" s="584"/>
      <c r="BQ24" s="584"/>
      <c r="BR24" s="584"/>
      <c r="BS24" s="584"/>
      <c r="BT24" s="584"/>
      <c r="BU24" s="584"/>
      <c r="BV24" s="584"/>
      <c r="BW24" s="584"/>
      <c r="BX24" s="584"/>
      <c r="BY24" s="584"/>
      <c r="BZ24" s="584"/>
      <c r="CA24" s="584"/>
      <c r="CB24" s="584"/>
      <c r="CC24" s="584"/>
      <c r="CD24" s="584"/>
      <c r="CE24" s="584"/>
      <c r="CF24" s="584"/>
      <c r="CG24" s="585"/>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89"/>
      <c r="DP24" s="89"/>
      <c r="DQ24" s="89"/>
      <c r="DR24" s="89"/>
      <c r="DS24" s="89"/>
      <c r="DT24" s="89"/>
      <c r="DU24" s="89"/>
      <c r="DV24" s="89"/>
      <c r="DW24" s="89"/>
      <c r="DX24" s="89"/>
      <c r="DY24" s="89"/>
      <c r="DZ24" s="89"/>
      <c r="EA24" s="89"/>
      <c r="EB24" s="89"/>
      <c r="EC24" s="89"/>
      <c r="ED24" s="89"/>
      <c r="EE24" s="89"/>
      <c r="EF24" s="89"/>
      <c r="EG24" s="89"/>
      <c r="EH24" s="89"/>
      <c r="EI24" s="89"/>
      <c r="EJ24" s="89"/>
      <c r="EK24" s="89"/>
      <c r="EL24" s="89"/>
      <c r="EM24" s="89"/>
      <c r="EN24" s="89"/>
      <c r="EO24" s="89"/>
      <c r="EP24" s="89"/>
      <c r="EQ24" s="89"/>
      <c r="ER24" s="89"/>
      <c r="ES24" s="89"/>
      <c r="ET24" s="89"/>
      <c r="EU24" s="89"/>
      <c r="EV24" s="89"/>
      <c r="EW24" s="89"/>
      <c r="EX24" s="89"/>
      <c r="EY24" s="89"/>
      <c r="EZ24" s="89"/>
      <c r="FA24" s="89"/>
      <c r="FB24" s="89"/>
      <c r="FC24" s="89"/>
      <c r="FD24" s="89"/>
      <c r="FE24" s="89"/>
      <c r="FF24" s="89"/>
      <c r="FG24" s="89"/>
    </row>
    <row r="25" spans="1:163" s="90" customFormat="1" ht="17.25" customHeight="1" x14ac:dyDescent="0.4">
      <c r="A25" s="89"/>
      <c r="B25" s="595"/>
      <c r="C25" s="596"/>
      <c r="D25" s="596"/>
      <c r="E25" s="596"/>
      <c r="F25" s="596"/>
      <c r="G25" s="596"/>
      <c r="H25" s="596"/>
      <c r="I25" s="596"/>
      <c r="J25" s="596"/>
      <c r="K25" s="596"/>
      <c r="L25" s="597"/>
      <c r="M25" s="637"/>
      <c r="N25" s="638"/>
      <c r="O25" s="638"/>
      <c r="P25" s="638"/>
      <c r="Q25" s="638"/>
      <c r="R25" s="638"/>
      <c r="S25" s="638"/>
      <c r="T25" s="638"/>
      <c r="U25" s="638"/>
      <c r="V25" s="596"/>
      <c r="W25" s="596"/>
      <c r="X25" s="596"/>
      <c r="Y25" s="597"/>
      <c r="Z25" s="595"/>
      <c r="AA25" s="596"/>
      <c r="AB25" s="596"/>
      <c r="AC25" s="596"/>
      <c r="AD25" s="596"/>
      <c r="AE25" s="596"/>
      <c r="AF25" s="596"/>
      <c r="AG25" s="596"/>
      <c r="AH25" s="596"/>
      <c r="AI25" s="596"/>
      <c r="AJ25" s="596"/>
      <c r="AK25" s="596"/>
      <c r="AL25" s="597"/>
      <c r="AM25" s="595"/>
      <c r="AN25" s="596"/>
      <c r="AO25" s="596"/>
      <c r="AP25" s="596"/>
      <c r="AQ25" s="596"/>
      <c r="AR25" s="596"/>
      <c r="AS25" s="596"/>
      <c r="AT25" s="596"/>
      <c r="AU25" s="596"/>
      <c r="AV25" s="596"/>
      <c r="AW25" s="596"/>
      <c r="AX25" s="596"/>
      <c r="AY25" s="597"/>
      <c r="AZ25" s="586"/>
      <c r="BA25" s="587"/>
      <c r="BB25" s="587"/>
      <c r="BC25" s="587"/>
      <c r="BD25" s="587"/>
      <c r="BE25" s="587"/>
      <c r="BF25" s="587"/>
      <c r="BG25" s="587"/>
      <c r="BH25" s="587"/>
      <c r="BI25" s="587"/>
      <c r="BJ25" s="587"/>
      <c r="BK25" s="587"/>
      <c r="BL25" s="587"/>
      <c r="BM25" s="587"/>
      <c r="BN25" s="587"/>
      <c r="BO25" s="587"/>
      <c r="BP25" s="587"/>
      <c r="BQ25" s="587"/>
      <c r="BR25" s="587"/>
      <c r="BS25" s="587"/>
      <c r="BT25" s="587"/>
      <c r="BU25" s="587"/>
      <c r="BV25" s="587"/>
      <c r="BW25" s="587"/>
      <c r="BX25" s="587"/>
      <c r="BY25" s="587"/>
      <c r="BZ25" s="587"/>
      <c r="CA25" s="587"/>
      <c r="CB25" s="587"/>
      <c r="CC25" s="587"/>
      <c r="CD25" s="587"/>
      <c r="CE25" s="587"/>
      <c r="CF25" s="587"/>
      <c r="CG25" s="588"/>
      <c r="CH25" s="89"/>
      <c r="CI25" s="89"/>
      <c r="CJ25" s="89"/>
      <c r="CK25" s="89"/>
      <c r="CL25" s="89"/>
      <c r="CM25" s="89"/>
      <c r="CN25" s="89"/>
      <c r="CO25" s="89"/>
      <c r="CP25" s="89"/>
      <c r="CQ25" s="89"/>
      <c r="CR25" s="89"/>
      <c r="CS25" s="89"/>
      <c r="CT25" s="89"/>
      <c r="CU25" s="89"/>
      <c r="CV25" s="89"/>
      <c r="CW25" s="89"/>
      <c r="CX25" s="89"/>
      <c r="CY25" s="89"/>
      <c r="CZ25" s="89"/>
      <c r="DA25" s="89"/>
      <c r="DB25" s="89"/>
      <c r="DC25" s="89"/>
      <c r="DD25" s="89"/>
      <c r="DE25" s="89"/>
      <c r="DF25" s="89"/>
      <c r="DG25" s="89"/>
      <c r="DH25" s="89"/>
      <c r="DI25" s="89"/>
      <c r="DJ25" s="89"/>
      <c r="DK25" s="89"/>
      <c r="DL25" s="89"/>
      <c r="DM25" s="89"/>
      <c r="DN25" s="89"/>
      <c r="DO25" s="89"/>
      <c r="DP25" s="89"/>
      <c r="DQ25" s="89"/>
      <c r="DR25" s="89"/>
      <c r="DS25" s="89"/>
      <c r="DT25" s="89"/>
      <c r="DU25" s="89"/>
      <c r="DV25" s="89"/>
      <c r="DW25" s="89"/>
      <c r="DX25" s="89"/>
      <c r="DY25" s="89"/>
      <c r="DZ25" s="89"/>
      <c r="EA25" s="89"/>
      <c r="EB25" s="89"/>
      <c r="EC25" s="89"/>
      <c r="ED25" s="89"/>
      <c r="EE25" s="89"/>
      <c r="EF25" s="89"/>
      <c r="EG25" s="89"/>
      <c r="EH25" s="89"/>
      <c r="EI25" s="89"/>
      <c r="EJ25" s="89"/>
      <c r="EK25" s="89"/>
      <c r="EL25" s="89"/>
      <c r="EM25" s="89"/>
      <c r="EN25" s="89"/>
      <c r="EO25" s="89"/>
      <c r="EP25" s="89"/>
      <c r="EQ25" s="89"/>
      <c r="ER25" s="89"/>
      <c r="ES25" s="89"/>
      <c r="ET25" s="89"/>
      <c r="EU25" s="89"/>
      <c r="EV25" s="89"/>
      <c r="EW25" s="89"/>
      <c r="EX25" s="89"/>
      <c r="EY25" s="89"/>
      <c r="EZ25" s="89"/>
      <c r="FA25" s="89"/>
      <c r="FB25" s="89"/>
      <c r="FC25" s="89"/>
      <c r="FD25" s="89"/>
      <c r="FE25" s="89"/>
      <c r="FF25" s="89"/>
      <c r="FG25" s="89"/>
    </row>
    <row r="26" spans="1:163" s="90" customFormat="1" ht="17.25" customHeight="1" x14ac:dyDescent="0.4">
      <c r="A26" s="89"/>
      <c r="B26" s="589" t="s">
        <v>291</v>
      </c>
      <c r="C26" s="590"/>
      <c r="D26" s="590"/>
      <c r="E26" s="590"/>
      <c r="F26" s="590"/>
      <c r="G26" s="590"/>
      <c r="H26" s="590"/>
      <c r="I26" s="590"/>
      <c r="J26" s="590"/>
      <c r="K26" s="590"/>
      <c r="L26" s="591"/>
      <c r="M26" s="631" t="s">
        <v>292</v>
      </c>
      <c r="N26" s="632"/>
      <c r="O26" s="632"/>
      <c r="P26" s="632"/>
      <c r="Q26" s="632"/>
      <c r="R26" s="632"/>
      <c r="S26" s="632"/>
      <c r="T26" s="632"/>
      <c r="U26" s="632"/>
      <c r="V26" s="632"/>
      <c r="W26" s="632"/>
      <c r="X26" s="632"/>
      <c r="Y26" s="633"/>
      <c r="Z26" s="640"/>
      <c r="AA26" s="641"/>
      <c r="AB26" s="641"/>
      <c r="AC26" s="641"/>
      <c r="AD26" s="641"/>
      <c r="AE26" s="641"/>
      <c r="AF26" s="641"/>
      <c r="AG26" s="641"/>
      <c r="AH26" s="641"/>
      <c r="AI26" s="641"/>
      <c r="AJ26" s="641"/>
      <c r="AK26" s="641"/>
      <c r="AL26" s="642"/>
      <c r="AM26" s="640"/>
      <c r="AN26" s="641"/>
      <c r="AO26" s="641"/>
      <c r="AP26" s="641"/>
      <c r="AQ26" s="641"/>
      <c r="AR26" s="641"/>
      <c r="AS26" s="641"/>
      <c r="AT26" s="641"/>
      <c r="AU26" s="641"/>
      <c r="AV26" s="641"/>
      <c r="AW26" s="641"/>
      <c r="AX26" s="641"/>
      <c r="AY26" s="642"/>
      <c r="AZ26" s="580" t="s">
        <v>293</v>
      </c>
      <c r="BA26" s="581"/>
      <c r="BB26" s="581"/>
      <c r="BC26" s="581"/>
      <c r="BD26" s="581"/>
      <c r="BE26" s="581"/>
      <c r="BF26" s="581"/>
      <c r="BG26" s="581"/>
      <c r="BH26" s="581"/>
      <c r="BI26" s="581"/>
      <c r="BJ26" s="581"/>
      <c r="BK26" s="581"/>
      <c r="BL26" s="581"/>
      <c r="BM26" s="581"/>
      <c r="BN26" s="581"/>
      <c r="BO26" s="581"/>
      <c r="BP26" s="581"/>
      <c r="BQ26" s="581"/>
      <c r="BR26" s="581"/>
      <c r="BS26" s="581"/>
      <c r="BT26" s="581"/>
      <c r="BU26" s="581"/>
      <c r="BV26" s="581"/>
      <c r="BW26" s="581"/>
      <c r="BX26" s="581"/>
      <c r="BY26" s="581"/>
      <c r="BZ26" s="581"/>
      <c r="CA26" s="581"/>
      <c r="CB26" s="581"/>
      <c r="CC26" s="581"/>
      <c r="CD26" s="581"/>
      <c r="CE26" s="581"/>
      <c r="CF26" s="581"/>
      <c r="CG26" s="582"/>
      <c r="CH26" s="89" t="s">
        <v>292</v>
      </c>
      <c r="CI26" s="89"/>
      <c r="CJ26" s="89"/>
      <c r="CK26" s="89"/>
      <c r="CL26" s="89"/>
      <c r="CM26" s="89"/>
      <c r="CN26" s="89"/>
      <c r="CO26" s="89"/>
      <c r="CP26" s="89"/>
      <c r="CQ26" s="89"/>
      <c r="CR26" s="89"/>
      <c r="CS26" s="89"/>
      <c r="CT26" s="89"/>
      <c r="CU26" s="89"/>
      <c r="CV26" s="89"/>
      <c r="CW26" s="89"/>
      <c r="CX26" s="89"/>
      <c r="CY26" s="89"/>
      <c r="CZ26" s="89"/>
      <c r="DA26" s="89"/>
      <c r="DB26" s="89"/>
      <c r="DC26" s="89"/>
      <c r="DD26" s="89"/>
      <c r="DE26" s="89"/>
      <c r="DF26" s="89"/>
      <c r="DG26" s="89"/>
      <c r="DH26" s="89"/>
      <c r="DI26" s="89"/>
      <c r="DJ26" s="89"/>
      <c r="DK26" s="89"/>
      <c r="DL26" s="89"/>
      <c r="DM26" s="89"/>
      <c r="DN26" s="89"/>
      <c r="DO26" s="89"/>
      <c r="DP26" s="89"/>
      <c r="DQ26" s="89"/>
      <c r="DR26" s="89"/>
      <c r="DS26" s="89"/>
      <c r="DT26" s="89"/>
      <c r="DU26" s="89"/>
      <c r="DV26" s="89"/>
      <c r="DW26" s="89"/>
      <c r="DX26" s="89"/>
      <c r="DY26" s="89"/>
      <c r="DZ26" s="89"/>
      <c r="EA26" s="89"/>
      <c r="EB26" s="89"/>
      <c r="EC26" s="89"/>
      <c r="ED26" s="89"/>
      <c r="EE26" s="89"/>
      <c r="EF26" s="89"/>
      <c r="EG26" s="89"/>
      <c r="EH26" s="89"/>
      <c r="EI26" s="89"/>
      <c r="EJ26" s="89"/>
      <c r="EK26" s="89"/>
      <c r="EL26" s="89"/>
      <c r="EM26" s="89"/>
      <c r="EN26" s="89"/>
      <c r="EO26" s="89"/>
      <c r="EP26" s="89"/>
      <c r="EQ26" s="89"/>
      <c r="ER26" s="89"/>
      <c r="ES26" s="89"/>
      <c r="ET26" s="89"/>
      <c r="EU26" s="89"/>
      <c r="EV26" s="89"/>
      <c r="EW26" s="89"/>
      <c r="EX26" s="89"/>
      <c r="EY26" s="89"/>
      <c r="EZ26" s="89"/>
      <c r="FA26" s="89"/>
      <c r="FB26" s="89"/>
      <c r="FC26" s="89"/>
      <c r="FD26" s="89"/>
      <c r="FE26" s="89"/>
      <c r="FF26" s="89"/>
      <c r="FG26" s="89"/>
    </row>
    <row r="27" spans="1:163" s="90" customFormat="1" ht="17.25" customHeight="1" x14ac:dyDescent="0.4">
      <c r="A27" s="89"/>
      <c r="B27" s="592"/>
      <c r="C27" s="593"/>
      <c r="D27" s="593"/>
      <c r="E27" s="593"/>
      <c r="F27" s="593"/>
      <c r="G27" s="593"/>
      <c r="H27" s="593"/>
      <c r="I27" s="593"/>
      <c r="J27" s="593"/>
      <c r="K27" s="593"/>
      <c r="L27" s="594"/>
      <c r="M27" s="634"/>
      <c r="N27" s="635"/>
      <c r="O27" s="635"/>
      <c r="P27" s="635"/>
      <c r="Q27" s="635"/>
      <c r="R27" s="635"/>
      <c r="S27" s="635"/>
      <c r="T27" s="635"/>
      <c r="U27" s="635"/>
      <c r="V27" s="635"/>
      <c r="W27" s="635"/>
      <c r="X27" s="635"/>
      <c r="Y27" s="636"/>
      <c r="Z27" s="643"/>
      <c r="AA27" s="644"/>
      <c r="AB27" s="644"/>
      <c r="AC27" s="644"/>
      <c r="AD27" s="644"/>
      <c r="AE27" s="644"/>
      <c r="AF27" s="644"/>
      <c r="AG27" s="644"/>
      <c r="AH27" s="644"/>
      <c r="AI27" s="644"/>
      <c r="AJ27" s="644"/>
      <c r="AK27" s="644"/>
      <c r="AL27" s="645"/>
      <c r="AM27" s="643"/>
      <c r="AN27" s="644"/>
      <c r="AO27" s="644"/>
      <c r="AP27" s="644"/>
      <c r="AQ27" s="644"/>
      <c r="AR27" s="644"/>
      <c r="AS27" s="644"/>
      <c r="AT27" s="644"/>
      <c r="AU27" s="644"/>
      <c r="AV27" s="644"/>
      <c r="AW27" s="644"/>
      <c r="AX27" s="644"/>
      <c r="AY27" s="645"/>
      <c r="AZ27" s="583"/>
      <c r="BA27" s="584"/>
      <c r="BB27" s="584"/>
      <c r="BC27" s="584"/>
      <c r="BD27" s="584"/>
      <c r="BE27" s="584"/>
      <c r="BF27" s="584"/>
      <c r="BG27" s="584"/>
      <c r="BH27" s="584"/>
      <c r="BI27" s="584"/>
      <c r="BJ27" s="584"/>
      <c r="BK27" s="584"/>
      <c r="BL27" s="584"/>
      <c r="BM27" s="584"/>
      <c r="BN27" s="584"/>
      <c r="BO27" s="584"/>
      <c r="BP27" s="584"/>
      <c r="BQ27" s="584"/>
      <c r="BR27" s="584"/>
      <c r="BS27" s="584"/>
      <c r="BT27" s="584"/>
      <c r="BU27" s="584"/>
      <c r="BV27" s="584"/>
      <c r="BW27" s="584"/>
      <c r="BX27" s="584"/>
      <c r="BY27" s="584"/>
      <c r="BZ27" s="584"/>
      <c r="CA27" s="584"/>
      <c r="CB27" s="584"/>
      <c r="CC27" s="584"/>
      <c r="CD27" s="584"/>
      <c r="CE27" s="584"/>
      <c r="CF27" s="584"/>
      <c r="CG27" s="585"/>
      <c r="CH27" s="89" t="s">
        <v>294</v>
      </c>
      <c r="CI27" s="89"/>
      <c r="CJ27" s="89"/>
      <c r="CK27" s="89"/>
      <c r="CL27" s="89"/>
      <c r="CM27" s="89"/>
      <c r="CN27" s="89"/>
      <c r="CO27" s="89"/>
      <c r="CP27" s="89"/>
      <c r="CQ27" s="89"/>
      <c r="CR27" s="89"/>
      <c r="CS27" s="89"/>
      <c r="CT27" s="89"/>
      <c r="CU27" s="89"/>
      <c r="CV27" s="89"/>
      <c r="CW27" s="89"/>
      <c r="CX27" s="89"/>
      <c r="CY27" s="89"/>
      <c r="CZ27" s="89"/>
      <c r="DA27" s="89"/>
      <c r="DB27" s="89"/>
      <c r="DC27" s="89"/>
      <c r="DD27" s="89"/>
      <c r="DE27" s="89"/>
      <c r="DF27" s="89"/>
      <c r="DG27" s="89"/>
      <c r="DH27" s="89"/>
      <c r="DI27" s="89"/>
      <c r="DJ27" s="89"/>
      <c r="DK27" s="89"/>
      <c r="DL27" s="89"/>
      <c r="DM27" s="89"/>
      <c r="DN27" s="89"/>
      <c r="DO27" s="89"/>
      <c r="DP27" s="89"/>
      <c r="DQ27" s="89"/>
      <c r="DR27" s="89"/>
      <c r="DS27" s="89"/>
      <c r="DT27" s="89"/>
      <c r="DU27" s="89"/>
      <c r="DV27" s="89"/>
      <c r="DW27" s="89"/>
      <c r="DX27" s="89"/>
      <c r="DY27" s="89"/>
      <c r="DZ27" s="89"/>
      <c r="EA27" s="89"/>
      <c r="EB27" s="89"/>
      <c r="EC27" s="89"/>
      <c r="ED27" s="89"/>
      <c r="EE27" s="89"/>
      <c r="EF27" s="89"/>
      <c r="EG27" s="89"/>
      <c r="EH27" s="89"/>
      <c r="EI27" s="89"/>
      <c r="EJ27" s="89"/>
      <c r="EK27" s="89"/>
      <c r="EL27" s="89"/>
      <c r="EM27" s="89"/>
      <c r="EN27" s="89"/>
      <c r="EO27" s="89"/>
      <c r="EP27" s="89"/>
      <c r="EQ27" s="89"/>
      <c r="ER27" s="89"/>
      <c r="ES27" s="89"/>
      <c r="ET27" s="89"/>
      <c r="EU27" s="89"/>
      <c r="EV27" s="89"/>
      <c r="EW27" s="89"/>
      <c r="EX27" s="89"/>
      <c r="EY27" s="89"/>
      <c r="EZ27" s="89"/>
      <c r="FA27" s="89"/>
      <c r="FB27" s="89"/>
      <c r="FC27" s="89"/>
      <c r="FD27" s="89"/>
      <c r="FE27" s="89"/>
      <c r="FF27" s="89"/>
      <c r="FG27" s="89"/>
    </row>
    <row r="28" spans="1:163" s="90" customFormat="1" ht="17.25" customHeight="1" x14ac:dyDescent="0.4">
      <c r="A28" s="89"/>
      <c r="B28" s="595"/>
      <c r="C28" s="596"/>
      <c r="D28" s="596"/>
      <c r="E28" s="596"/>
      <c r="F28" s="596"/>
      <c r="G28" s="596"/>
      <c r="H28" s="596"/>
      <c r="I28" s="596"/>
      <c r="J28" s="596"/>
      <c r="K28" s="596"/>
      <c r="L28" s="597"/>
      <c r="M28" s="637"/>
      <c r="N28" s="638"/>
      <c r="O28" s="638"/>
      <c r="P28" s="638"/>
      <c r="Q28" s="638"/>
      <c r="R28" s="638"/>
      <c r="S28" s="638"/>
      <c r="T28" s="638"/>
      <c r="U28" s="638"/>
      <c r="V28" s="638"/>
      <c r="W28" s="638"/>
      <c r="X28" s="638"/>
      <c r="Y28" s="639"/>
      <c r="Z28" s="646"/>
      <c r="AA28" s="647"/>
      <c r="AB28" s="647"/>
      <c r="AC28" s="647"/>
      <c r="AD28" s="647"/>
      <c r="AE28" s="647"/>
      <c r="AF28" s="647"/>
      <c r="AG28" s="647"/>
      <c r="AH28" s="647"/>
      <c r="AI28" s="647"/>
      <c r="AJ28" s="647"/>
      <c r="AK28" s="647"/>
      <c r="AL28" s="648"/>
      <c r="AM28" s="646"/>
      <c r="AN28" s="647"/>
      <c r="AO28" s="647"/>
      <c r="AP28" s="647"/>
      <c r="AQ28" s="647"/>
      <c r="AR28" s="647"/>
      <c r="AS28" s="647"/>
      <c r="AT28" s="647"/>
      <c r="AU28" s="647"/>
      <c r="AV28" s="647"/>
      <c r="AW28" s="647"/>
      <c r="AX28" s="647"/>
      <c r="AY28" s="648"/>
      <c r="AZ28" s="586"/>
      <c r="BA28" s="587"/>
      <c r="BB28" s="587"/>
      <c r="BC28" s="587"/>
      <c r="BD28" s="587"/>
      <c r="BE28" s="587"/>
      <c r="BF28" s="587"/>
      <c r="BG28" s="587"/>
      <c r="BH28" s="587"/>
      <c r="BI28" s="587"/>
      <c r="BJ28" s="587"/>
      <c r="BK28" s="587"/>
      <c r="BL28" s="587"/>
      <c r="BM28" s="587"/>
      <c r="BN28" s="587"/>
      <c r="BO28" s="587"/>
      <c r="BP28" s="587"/>
      <c r="BQ28" s="587"/>
      <c r="BR28" s="587"/>
      <c r="BS28" s="587"/>
      <c r="BT28" s="587"/>
      <c r="BU28" s="587"/>
      <c r="BV28" s="587"/>
      <c r="BW28" s="587"/>
      <c r="BX28" s="587"/>
      <c r="BY28" s="587"/>
      <c r="BZ28" s="587"/>
      <c r="CA28" s="587"/>
      <c r="CB28" s="587"/>
      <c r="CC28" s="587"/>
      <c r="CD28" s="587"/>
      <c r="CE28" s="587"/>
      <c r="CF28" s="587"/>
      <c r="CG28" s="588"/>
      <c r="CH28" s="89"/>
      <c r="CI28" s="89"/>
      <c r="CJ28" s="89"/>
      <c r="CK28" s="89"/>
      <c r="CL28" s="89"/>
      <c r="CM28" s="89"/>
      <c r="CN28" s="89"/>
      <c r="CO28" s="89"/>
      <c r="CP28" s="89"/>
      <c r="CQ28" s="89"/>
      <c r="CR28" s="89"/>
      <c r="CS28" s="89"/>
      <c r="CT28" s="89"/>
      <c r="CU28" s="89"/>
      <c r="CV28" s="89"/>
      <c r="CW28" s="89"/>
      <c r="CX28" s="89"/>
      <c r="CY28" s="89"/>
      <c r="CZ28" s="89"/>
      <c r="DA28" s="89"/>
      <c r="DB28" s="89"/>
      <c r="DC28" s="89"/>
      <c r="DD28" s="89"/>
      <c r="DE28" s="89"/>
      <c r="DF28" s="89"/>
      <c r="DG28" s="89"/>
      <c r="DH28" s="89"/>
      <c r="DI28" s="89"/>
      <c r="DJ28" s="89"/>
      <c r="DK28" s="89"/>
      <c r="DL28" s="89"/>
      <c r="DM28" s="89"/>
      <c r="DN28" s="89"/>
      <c r="DO28" s="89"/>
      <c r="DP28" s="89"/>
      <c r="DQ28" s="89"/>
      <c r="DR28" s="89"/>
      <c r="DS28" s="89"/>
      <c r="DT28" s="89"/>
      <c r="DU28" s="89"/>
      <c r="DV28" s="89"/>
      <c r="DW28" s="89"/>
      <c r="DX28" s="89"/>
      <c r="DY28" s="89"/>
      <c r="DZ28" s="89"/>
      <c r="EA28" s="89"/>
      <c r="EB28" s="89"/>
      <c r="EC28" s="89"/>
      <c r="ED28" s="89"/>
      <c r="EE28" s="89"/>
      <c r="EF28" s="89"/>
      <c r="EG28" s="89"/>
      <c r="EH28" s="89"/>
      <c r="EI28" s="89"/>
      <c r="EJ28" s="89"/>
      <c r="EK28" s="89"/>
      <c r="EL28" s="89"/>
      <c r="EM28" s="89"/>
      <c r="EN28" s="89"/>
      <c r="EO28" s="89"/>
      <c r="EP28" s="89"/>
      <c r="EQ28" s="89"/>
      <c r="ER28" s="89"/>
      <c r="ES28" s="89"/>
      <c r="ET28" s="89"/>
      <c r="EU28" s="89"/>
      <c r="EV28" s="89"/>
      <c r="EW28" s="89"/>
      <c r="EX28" s="89"/>
      <c r="EY28" s="89"/>
      <c r="EZ28" s="89"/>
      <c r="FA28" s="89"/>
      <c r="FB28" s="89"/>
      <c r="FC28" s="89"/>
      <c r="FD28" s="89"/>
      <c r="FE28" s="89"/>
      <c r="FF28" s="89"/>
      <c r="FG28" s="89"/>
    </row>
    <row r="29" spans="1:163" s="90" customFormat="1" ht="17.25" customHeight="1" x14ac:dyDescent="0.4">
      <c r="A29" s="89"/>
      <c r="B29" s="589" t="s">
        <v>295</v>
      </c>
      <c r="C29" s="590"/>
      <c r="D29" s="590"/>
      <c r="E29" s="590"/>
      <c r="F29" s="590"/>
      <c r="G29" s="590"/>
      <c r="H29" s="590"/>
      <c r="I29" s="590"/>
      <c r="J29" s="590"/>
      <c r="K29" s="590"/>
      <c r="L29" s="591"/>
      <c r="M29" s="623" t="str">
        <f>IF(M26="","",IF(M26="ガソリン","2.32",IF(M26="軽油","2.62","")))</f>
        <v>2.62</v>
      </c>
      <c r="N29" s="624"/>
      <c r="O29" s="624"/>
      <c r="P29" s="624"/>
      <c r="Q29" s="624"/>
      <c r="R29" s="624"/>
      <c r="S29" s="624"/>
      <c r="T29" s="624"/>
      <c r="U29" s="613" t="s">
        <v>296</v>
      </c>
      <c r="V29" s="605"/>
      <c r="W29" s="605"/>
      <c r="X29" s="605"/>
      <c r="Y29" s="606"/>
      <c r="Z29" s="629" t="str">
        <f>IF(Z26="","",IF(Z26="ガソリン","2.32",IF(Z26="軽油","2.58","")))</f>
        <v/>
      </c>
      <c r="AA29" s="599"/>
      <c r="AB29" s="599"/>
      <c r="AC29" s="599"/>
      <c r="AD29" s="599"/>
      <c r="AE29" s="599"/>
      <c r="AF29" s="599"/>
      <c r="AG29" s="599"/>
      <c r="AH29" s="613" t="s">
        <v>296</v>
      </c>
      <c r="AI29" s="605"/>
      <c r="AJ29" s="605"/>
      <c r="AK29" s="605"/>
      <c r="AL29" s="606"/>
      <c r="AM29" s="629" t="str">
        <f>IF(AM26="","",IF(AM26="ガソリン","2.32",IF(AM26="軽油","2.58","")))</f>
        <v/>
      </c>
      <c r="AN29" s="599"/>
      <c r="AO29" s="599"/>
      <c r="AP29" s="599"/>
      <c r="AQ29" s="599"/>
      <c r="AR29" s="599"/>
      <c r="AS29" s="599"/>
      <c r="AT29" s="599"/>
      <c r="AU29" s="613" t="s">
        <v>296</v>
      </c>
      <c r="AV29" s="605"/>
      <c r="AW29" s="605"/>
      <c r="AX29" s="605"/>
      <c r="AY29" s="606"/>
      <c r="AZ29" s="612" t="s">
        <v>507</v>
      </c>
      <c r="BA29" s="581"/>
      <c r="BB29" s="581"/>
      <c r="BC29" s="581"/>
      <c r="BD29" s="581"/>
      <c r="BE29" s="581"/>
      <c r="BF29" s="581"/>
      <c r="BG29" s="581"/>
      <c r="BH29" s="581"/>
      <c r="BI29" s="581"/>
      <c r="BJ29" s="581"/>
      <c r="BK29" s="581"/>
      <c r="BL29" s="581"/>
      <c r="BM29" s="581"/>
      <c r="BN29" s="581"/>
      <c r="BO29" s="581"/>
      <c r="BP29" s="581"/>
      <c r="BQ29" s="581"/>
      <c r="BR29" s="581"/>
      <c r="BS29" s="581"/>
      <c r="BT29" s="581"/>
      <c r="BU29" s="581"/>
      <c r="BV29" s="581"/>
      <c r="BW29" s="581"/>
      <c r="BX29" s="581"/>
      <c r="BY29" s="581"/>
      <c r="BZ29" s="581"/>
      <c r="CA29" s="581"/>
      <c r="CB29" s="581"/>
      <c r="CC29" s="581"/>
      <c r="CD29" s="581"/>
      <c r="CE29" s="581"/>
      <c r="CF29" s="581"/>
      <c r="CG29" s="582"/>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89"/>
      <c r="EO29" s="89"/>
      <c r="EP29" s="89"/>
      <c r="EQ29" s="89"/>
      <c r="ER29" s="89"/>
      <c r="ES29" s="89"/>
      <c r="ET29" s="89"/>
      <c r="EU29" s="89"/>
      <c r="EV29" s="89"/>
      <c r="EW29" s="89"/>
      <c r="EX29" s="89"/>
      <c r="EY29" s="89"/>
      <c r="EZ29" s="89"/>
      <c r="FA29" s="89"/>
      <c r="FB29" s="89"/>
      <c r="FC29" s="89"/>
      <c r="FD29" s="89"/>
      <c r="FE29" s="89"/>
      <c r="FF29" s="89"/>
      <c r="FG29" s="89"/>
    </row>
    <row r="30" spans="1:163" s="90" customFormat="1" ht="17.25" customHeight="1" x14ac:dyDescent="0.4">
      <c r="A30" s="89"/>
      <c r="B30" s="592"/>
      <c r="C30" s="593"/>
      <c r="D30" s="593"/>
      <c r="E30" s="593"/>
      <c r="F30" s="593"/>
      <c r="G30" s="593"/>
      <c r="H30" s="593"/>
      <c r="I30" s="593"/>
      <c r="J30" s="593"/>
      <c r="K30" s="593"/>
      <c r="L30" s="594"/>
      <c r="M30" s="625"/>
      <c r="N30" s="626"/>
      <c r="O30" s="626"/>
      <c r="P30" s="626"/>
      <c r="Q30" s="626"/>
      <c r="R30" s="626"/>
      <c r="S30" s="626"/>
      <c r="T30" s="626"/>
      <c r="U30" s="607"/>
      <c r="V30" s="607"/>
      <c r="W30" s="607"/>
      <c r="X30" s="607"/>
      <c r="Y30" s="608"/>
      <c r="Z30" s="600"/>
      <c r="AA30" s="601"/>
      <c r="AB30" s="601"/>
      <c r="AC30" s="601"/>
      <c r="AD30" s="601"/>
      <c r="AE30" s="601"/>
      <c r="AF30" s="601"/>
      <c r="AG30" s="601"/>
      <c r="AH30" s="607"/>
      <c r="AI30" s="607"/>
      <c r="AJ30" s="607"/>
      <c r="AK30" s="607"/>
      <c r="AL30" s="608"/>
      <c r="AM30" s="600"/>
      <c r="AN30" s="601"/>
      <c r="AO30" s="601"/>
      <c r="AP30" s="601"/>
      <c r="AQ30" s="601"/>
      <c r="AR30" s="601"/>
      <c r="AS30" s="601"/>
      <c r="AT30" s="601"/>
      <c r="AU30" s="607"/>
      <c r="AV30" s="607"/>
      <c r="AW30" s="607"/>
      <c r="AX30" s="607"/>
      <c r="AY30" s="608"/>
      <c r="AZ30" s="583"/>
      <c r="BA30" s="584"/>
      <c r="BB30" s="584"/>
      <c r="BC30" s="584"/>
      <c r="BD30" s="584"/>
      <c r="BE30" s="584"/>
      <c r="BF30" s="584"/>
      <c r="BG30" s="584"/>
      <c r="BH30" s="584"/>
      <c r="BI30" s="584"/>
      <c r="BJ30" s="584"/>
      <c r="BK30" s="584"/>
      <c r="BL30" s="584"/>
      <c r="BM30" s="584"/>
      <c r="BN30" s="584"/>
      <c r="BO30" s="584"/>
      <c r="BP30" s="584"/>
      <c r="BQ30" s="584"/>
      <c r="BR30" s="584"/>
      <c r="BS30" s="584"/>
      <c r="BT30" s="584"/>
      <c r="BU30" s="584"/>
      <c r="BV30" s="584"/>
      <c r="BW30" s="584"/>
      <c r="BX30" s="584"/>
      <c r="BY30" s="584"/>
      <c r="BZ30" s="584"/>
      <c r="CA30" s="584"/>
      <c r="CB30" s="584"/>
      <c r="CC30" s="584"/>
      <c r="CD30" s="584"/>
      <c r="CE30" s="584"/>
      <c r="CF30" s="584"/>
      <c r="CG30" s="585"/>
      <c r="CI30" s="89"/>
      <c r="CJ30" s="89"/>
      <c r="CK30" s="89"/>
      <c r="CL30" s="89"/>
      <c r="CM30" s="89"/>
      <c r="CN30" s="89"/>
      <c r="CO30" s="89"/>
      <c r="CP30" s="89"/>
      <c r="CQ30" s="89"/>
      <c r="CR30" s="89"/>
      <c r="CS30" s="89"/>
      <c r="CT30" s="89"/>
      <c r="CU30" s="89"/>
      <c r="CV30" s="89"/>
      <c r="CW30" s="89"/>
      <c r="CX30" s="89"/>
      <c r="CY30" s="89"/>
      <c r="CZ30" s="89"/>
      <c r="DA30" s="89"/>
      <c r="DB30" s="89"/>
      <c r="DC30" s="89"/>
      <c r="DD30" s="89"/>
      <c r="DE30" s="89"/>
      <c r="DF30" s="89"/>
      <c r="DG30" s="89"/>
      <c r="DH30" s="89"/>
      <c r="DI30" s="89"/>
      <c r="DJ30" s="89"/>
      <c r="DK30" s="89"/>
      <c r="DL30" s="89"/>
      <c r="DM30" s="89"/>
      <c r="DN30" s="89"/>
      <c r="DO30" s="89"/>
      <c r="DP30" s="89"/>
      <c r="DQ30" s="89"/>
      <c r="DR30" s="89"/>
      <c r="DS30" s="89"/>
      <c r="DT30" s="89"/>
      <c r="DU30" s="89"/>
      <c r="DV30" s="89"/>
      <c r="DW30" s="89"/>
      <c r="DX30" s="89"/>
      <c r="DY30" s="89"/>
      <c r="DZ30" s="89"/>
      <c r="EA30" s="89"/>
      <c r="EB30" s="89"/>
      <c r="EC30" s="89"/>
      <c r="ED30" s="89"/>
      <c r="EE30" s="89"/>
      <c r="EF30" s="89"/>
      <c r="EG30" s="89"/>
      <c r="EH30" s="89"/>
      <c r="EI30" s="89"/>
      <c r="EJ30" s="89"/>
      <c r="EK30" s="89"/>
      <c r="EL30" s="89"/>
      <c r="EM30" s="89"/>
      <c r="EN30" s="89"/>
      <c r="EO30" s="89"/>
      <c r="EP30" s="89"/>
      <c r="EQ30" s="89"/>
      <c r="ER30" s="89"/>
      <c r="ES30" s="89"/>
      <c r="ET30" s="89"/>
      <c r="EU30" s="89"/>
      <c r="EV30" s="89"/>
      <c r="EW30" s="89"/>
      <c r="EX30" s="89"/>
      <c r="EY30" s="89"/>
      <c r="EZ30" s="89"/>
      <c r="FA30" s="89"/>
      <c r="FB30" s="89"/>
      <c r="FC30" s="89"/>
      <c r="FD30" s="89"/>
      <c r="FE30" s="89"/>
      <c r="FF30" s="89"/>
      <c r="FG30" s="89"/>
    </row>
    <row r="31" spans="1:163" s="90" customFormat="1" ht="17.25" customHeight="1" x14ac:dyDescent="0.4">
      <c r="A31" s="89"/>
      <c r="B31" s="595"/>
      <c r="C31" s="596"/>
      <c r="D31" s="596"/>
      <c r="E31" s="596"/>
      <c r="F31" s="596"/>
      <c r="G31" s="596"/>
      <c r="H31" s="596"/>
      <c r="I31" s="596"/>
      <c r="J31" s="596"/>
      <c r="K31" s="596"/>
      <c r="L31" s="597"/>
      <c r="M31" s="627"/>
      <c r="N31" s="628"/>
      <c r="O31" s="628"/>
      <c r="P31" s="628"/>
      <c r="Q31" s="628"/>
      <c r="R31" s="628"/>
      <c r="S31" s="628"/>
      <c r="T31" s="628"/>
      <c r="U31" s="609"/>
      <c r="V31" s="609"/>
      <c r="W31" s="609"/>
      <c r="X31" s="609"/>
      <c r="Y31" s="610"/>
      <c r="Z31" s="602"/>
      <c r="AA31" s="603"/>
      <c r="AB31" s="603"/>
      <c r="AC31" s="603"/>
      <c r="AD31" s="603"/>
      <c r="AE31" s="603"/>
      <c r="AF31" s="603"/>
      <c r="AG31" s="603"/>
      <c r="AH31" s="609"/>
      <c r="AI31" s="609"/>
      <c r="AJ31" s="609"/>
      <c r="AK31" s="609"/>
      <c r="AL31" s="610"/>
      <c r="AM31" s="602"/>
      <c r="AN31" s="603"/>
      <c r="AO31" s="603"/>
      <c r="AP31" s="603"/>
      <c r="AQ31" s="603"/>
      <c r="AR31" s="603"/>
      <c r="AS31" s="603"/>
      <c r="AT31" s="603"/>
      <c r="AU31" s="609"/>
      <c r="AV31" s="609"/>
      <c r="AW31" s="609"/>
      <c r="AX31" s="609"/>
      <c r="AY31" s="610"/>
      <c r="AZ31" s="586"/>
      <c r="BA31" s="587"/>
      <c r="BB31" s="587"/>
      <c r="BC31" s="587"/>
      <c r="BD31" s="587"/>
      <c r="BE31" s="587"/>
      <c r="BF31" s="587"/>
      <c r="BG31" s="587"/>
      <c r="BH31" s="587"/>
      <c r="BI31" s="587"/>
      <c r="BJ31" s="587"/>
      <c r="BK31" s="587"/>
      <c r="BL31" s="587"/>
      <c r="BM31" s="587"/>
      <c r="BN31" s="587"/>
      <c r="BO31" s="587"/>
      <c r="BP31" s="587"/>
      <c r="BQ31" s="587"/>
      <c r="BR31" s="587"/>
      <c r="BS31" s="587"/>
      <c r="BT31" s="587"/>
      <c r="BU31" s="587"/>
      <c r="BV31" s="587"/>
      <c r="BW31" s="587"/>
      <c r="BX31" s="587"/>
      <c r="BY31" s="587"/>
      <c r="BZ31" s="587"/>
      <c r="CA31" s="587"/>
      <c r="CB31" s="587"/>
      <c r="CC31" s="587"/>
      <c r="CD31" s="587"/>
      <c r="CE31" s="587"/>
      <c r="CF31" s="587"/>
      <c r="CG31" s="588"/>
      <c r="CH31" s="89"/>
      <c r="CI31" s="89"/>
      <c r="CJ31" s="89"/>
      <c r="CK31" s="89"/>
      <c r="CL31" s="89"/>
      <c r="CM31" s="89"/>
      <c r="CN31" s="89"/>
      <c r="CO31" s="89"/>
      <c r="CP31" s="89"/>
      <c r="CQ31" s="89"/>
      <c r="CR31" s="89"/>
      <c r="CS31" s="89"/>
      <c r="CT31" s="89"/>
      <c r="CU31" s="89"/>
      <c r="CV31" s="89"/>
      <c r="CW31" s="89"/>
      <c r="CX31" s="89"/>
      <c r="CY31" s="89"/>
      <c r="CZ31" s="89"/>
      <c r="DA31" s="89"/>
      <c r="DB31" s="89"/>
      <c r="DC31" s="89"/>
      <c r="DD31" s="89"/>
      <c r="DE31" s="89"/>
      <c r="DF31" s="89"/>
      <c r="DG31" s="89"/>
      <c r="DH31" s="89"/>
      <c r="DI31" s="89"/>
      <c r="DJ31" s="89"/>
      <c r="DK31" s="89"/>
      <c r="DL31" s="89"/>
      <c r="DM31" s="89"/>
      <c r="DN31" s="89"/>
      <c r="DO31" s="89"/>
      <c r="DP31" s="89"/>
      <c r="DQ31" s="89"/>
      <c r="DR31" s="89"/>
      <c r="DS31" s="89"/>
      <c r="DT31" s="89"/>
      <c r="DU31" s="89"/>
      <c r="DV31" s="89"/>
      <c r="DW31" s="89"/>
      <c r="DX31" s="89"/>
      <c r="DY31" s="89"/>
      <c r="DZ31" s="89"/>
      <c r="EA31" s="89"/>
      <c r="EB31" s="89"/>
      <c r="EC31" s="89"/>
      <c r="ED31" s="89"/>
      <c r="EE31" s="89"/>
      <c r="EF31" s="89"/>
      <c r="EG31" s="89"/>
      <c r="EH31" s="89"/>
      <c r="EI31" s="89"/>
      <c r="EJ31" s="89"/>
      <c r="EK31" s="89"/>
      <c r="EL31" s="89"/>
      <c r="EM31" s="89"/>
      <c r="EN31" s="89"/>
      <c r="EO31" s="89"/>
      <c r="EP31" s="89"/>
      <c r="EQ31" s="89"/>
      <c r="ER31" s="89"/>
      <c r="ES31" s="89"/>
      <c r="ET31" s="89"/>
      <c r="EU31" s="89"/>
      <c r="EV31" s="89"/>
      <c r="EW31" s="89"/>
      <c r="EX31" s="89"/>
      <c r="EY31" s="89"/>
      <c r="EZ31" s="89"/>
      <c r="FA31" s="89"/>
      <c r="FB31" s="89"/>
      <c r="FC31" s="89"/>
      <c r="FD31" s="89"/>
      <c r="FE31" s="89"/>
      <c r="FF31" s="89"/>
      <c r="FG31" s="89"/>
    </row>
    <row r="32" spans="1:163" s="90" customFormat="1" ht="17.25" customHeight="1" x14ac:dyDescent="0.4">
      <c r="A32" s="89"/>
      <c r="B32" s="589" t="s">
        <v>297</v>
      </c>
      <c r="C32" s="590"/>
      <c r="D32" s="590"/>
      <c r="E32" s="590"/>
      <c r="F32" s="590"/>
      <c r="G32" s="590"/>
      <c r="H32" s="590"/>
      <c r="I32" s="590"/>
      <c r="J32" s="590"/>
      <c r="K32" s="590"/>
      <c r="L32" s="591"/>
      <c r="M32" s="614"/>
      <c r="N32" s="615"/>
      <c r="O32" s="615"/>
      <c r="P32" s="615"/>
      <c r="Q32" s="615"/>
      <c r="R32" s="615"/>
      <c r="S32" s="615"/>
      <c r="T32" s="615"/>
      <c r="U32" s="615"/>
      <c r="V32" s="615"/>
      <c r="W32" s="615"/>
      <c r="X32" s="615"/>
      <c r="Y32" s="616"/>
      <c r="Z32" s="598" t="str">
        <f>IF(ISNUMBER(Z20*Z29),Z20*Z29/1000,"")</f>
        <v/>
      </c>
      <c r="AA32" s="599"/>
      <c r="AB32" s="599"/>
      <c r="AC32" s="599"/>
      <c r="AD32" s="599"/>
      <c r="AE32" s="599"/>
      <c r="AF32" s="599"/>
      <c r="AG32" s="599"/>
      <c r="AH32" s="91"/>
      <c r="AI32" s="604" t="s">
        <v>298</v>
      </c>
      <c r="AJ32" s="605"/>
      <c r="AK32" s="605"/>
      <c r="AL32" s="606"/>
      <c r="AM32" s="598" t="str">
        <f>IF(ISNUMBER(AM20*AM29),AM20*AM29/1000,"")</f>
        <v/>
      </c>
      <c r="AN32" s="599"/>
      <c r="AO32" s="599"/>
      <c r="AP32" s="599"/>
      <c r="AQ32" s="599"/>
      <c r="AR32" s="599"/>
      <c r="AS32" s="599"/>
      <c r="AT32" s="599"/>
      <c r="AU32" s="91"/>
      <c r="AV32" s="604" t="s">
        <v>298</v>
      </c>
      <c r="AW32" s="605"/>
      <c r="AX32" s="605"/>
      <c r="AY32" s="606"/>
      <c r="AZ32" s="612" t="s">
        <v>299</v>
      </c>
      <c r="BA32" s="581"/>
      <c r="BB32" s="581"/>
      <c r="BC32" s="581"/>
      <c r="BD32" s="581"/>
      <c r="BE32" s="581"/>
      <c r="BF32" s="581"/>
      <c r="BG32" s="581"/>
      <c r="BH32" s="581"/>
      <c r="BI32" s="581"/>
      <c r="BJ32" s="581"/>
      <c r="BK32" s="581"/>
      <c r="BL32" s="581"/>
      <c r="BM32" s="581"/>
      <c r="BN32" s="581"/>
      <c r="BO32" s="581"/>
      <c r="BP32" s="581"/>
      <c r="BQ32" s="581"/>
      <c r="BR32" s="581"/>
      <c r="BS32" s="581"/>
      <c r="BT32" s="581"/>
      <c r="BU32" s="581"/>
      <c r="BV32" s="581"/>
      <c r="BW32" s="581"/>
      <c r="BX32" s="581"/>
      <c r="BY32" s="581"/>
      <c r="BZ32" s="581"/>
      <c r="CA32" s="581"/>
      <c r="CB32" s="581"/>
      <c r="CC32" s="581"/>
      <c r="CD32" s="581"/>
      <c r="CE32" s="581"/>
      <c r="CF32" s="581"/>
      <c r="CG32" s="582"/>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89"/>
      <c r="DG32" s="89"/>
      <c r="DH32" s="89"/>
      <c r="DI32" s="89"/>
      <c r="DJ32" s="89"/>
      <c r="DK32" s="89"/>
      <c r="DL32" s="89"/>
      <c r="DM32" s="89"/>
      <c r="DN32" s="89"/>
      <c r="DO32" s="89"/>
      <c r="DP32" s="89"/>
      <c r="DQ32" s="89"/>
      <c r="DR32" s="89"/>
      <c r="DS32" s="89"/>
      <c r="DT32" s="89"/>
      <c r="DU32" s="89"/>
      <c r="DV32" s="89"/>
      <c r="DW32" s="89"/>
      <c r="DX32" s="89"/>
      <c r="DY32" s="89"/>
      <c r="DZ32" s="89"/>
      <c r="EA32" s="89"/>
      <c r="EB32" s="89"/>
      <c r="EC32" s="89"/>
      <c r="ED32" s="89"/>
      <c r="EE32" s="89"/>
      <c r="EF32" s="89"/>
      <c r="EG32" s="89"/>
      <c r="EH32" s="89"/>
      <c r="EI32" s="89"/>
      <c r="EJ32" s="89"/>
      <c r="EK32" s="89"/>
      <c r="EL32" s="89"/>
      <c r="EM32" s="89"/>
      <c r="EN32" s="89"/>
      <c r="EO32" s="89"/>
      <c r="EP32" s="89"/>
      <c r="EQ32" s="89"/>
      <c r="ER32" s="89"/>
      <c r="ES32" s="89"/>
      <c r="ET32" s="89"/>
      <c r="EU32" s="89"/>
      <c r="EV32" s="89"/>
      <c r="EW32" s="89"/>
      <c r="EX32" s="89"/>
      <c r="EY32" s="89"/>
      <c r="EZ32" s="89"/>
      <c r="FA32" s="89"/>
      <c r="FB32" s="89"/>
      <c r="FC32" s="89"/>
      <c r="FD32" s="89"/>
      <c r="FE32" s="89"/>
      <c r="FF32" s="89"/>
      <c r="FG32" s="89"/>
    </row>
    <row r="33" spans="1:163" s="90" customFormat="1" ht="17.25" customHeight="1" x14ac:dyDescent="0.4">
      <c r="A33" s="89"/>
      <c r="B33" s="592"/>
      <c r="C33" s="593"/>
      <c r="D33" s="593"/>
      <c r="E33" s="593"/>
      <c r="F33" s="593"/>
      <c r="G33" s="593"/>
      <c r="H33" s="593"/>
      <c r="I33" s="593"/>
      <c r="J33" s="593"/>
      <c r="K33" s="593"/>
      <c r="L33" s="594"/>
      <c r="M33" s="617"/>
      <c r="N33" s="618"/>
      <c r="O33" s="618"/>
      <c r="P33" s="618"/>
      <c r="Q33" s="618"/>
      <c r="R33" s="618"/>
      <c r="S33" s="618"/>
      <c r="T33" s="618"/>
      <c r="U33" s="618"/>
      <c r="V33" s="618"/>
      <c r="W33" s="618"/>
      <c r="X33" s="618"/>
      <c r="Y33" s="619"/>
      <c r="Z33" s="600"/>
      <c r="AA33" s="601"/>
      <c r="AB33" s="601"/>
      <c r="AC33" s="601"/>
      <c r="AD33" s="601"/>
      <c r="AE33" s="601"/>
      <c r="AF33" s="601"/>
      <c r="AG33" s="601"/>
      <c r="AH33" s="92"/>
      <c r="AI33" s="607"/>
      <c r="AJ33" s="607"/>
      <c r="AK33" s="607"/>
      <c r="AL33" s="608"/>
      <c r="AM33" s="600"/>
      <c r="AN33" s="601"/>
      <c r="AO33" s="601"/>
      <c r="AP33" s="601"/>
      <c r="AQ33" s="601"/>
      <c r="AR33" s="601"/>
      <c r="AS33" s="601"/>
      <c r="AT33" s="601"/>
      <c r="AU33" s="92"/>
      <c r="AV33" s="607"/>
      <c r="AW33" s="607"/>
      <c r="AX33" s="607"/>
      <c r="AY33" s="608"/>
      <c r="AZ33" s="583"/>
      <c r="BA33" s="584"/>
      <c r="BB33" s="584"/>
      <c r="BC33" s="584"/>
      <c r="BD33" s="584"/>
      <c r="BE33" s="584"/>
      <c r="BF33" s="584"/>
      <c r="BG33" s="584"/>
      <c r="BH33" s="584"/>
      <c r="BI33" s="584"/>
      <c r="BJ33" s="584"/>
      <c r="BK33" s="584"/>
      <c r="BL33" s="584"/>
      <c r="BM33" s="584"/>
      <c r="BN33" s="584"/>
      <c r="BO33" s="584"/>
      <c r="BP33" s="584"/>
      <c r="BQ33" s="584"/>
      <c r="BR33" s="584"/>
      <c r="BS33" s="584"/>
      <c r="BT33" s="584"/>
      <c r="BU33" s="584"/>
      <c r="BV33" s="584"/>
      <c r="BW33" s="584"/>
      <c r="BX33" s="584"/>
      <c r="BY33" s="584"/>
      <c r="BZ33" s="584"/>
      <c r="CA33" s="584"/>
      <c r="CB33" s="584"/>
      <c r="CC33" s="584"/>
      <c r="CD33" s="584"/>
      <c r="CE33" s="584"/>
      <c r="CF33" s="584"/>
      <c r="CG33" s="585"/>
      <c r="CH33" s="89"/>
      <c r="CI33" s="89"/>
      <c r="CJ33" s="89"/>
      <c r="CK33" s="89"/>
      <c r="CL33" s="89"/>
      <c r="CM33" s="89"/>
      <c r="CN33" s="89"/>
      <c r="CO33" s="89"/>
      <c r="CP33" s="89"/>
      <c r="CQ33" s="89"/>
      <c r="CR33" s="89"/>
      <c r="CS33" s="89"/>
      <c r="CT33" s="89"/>
      <c r="CU33" s="89"/>
      <c r="CV33" s="89"/>
      <c r="CW33" s="89"/>
      <c r="CX33" s="89"/>
      <c r="CY33" s="89"/>
      <c r="CZ33" s="89"/>
      <c r="DA33" s="89"/>
      <c r="DB33" s="89"/>
      <c r="DC33" s="89"/>
      <c r="DD33" s="89"/>
      <c r="DE33" s="89"/>
      <c r="DF33" s="89"/>
      <c r="DG33" s="89"/>
      <c r="DH33" s="89"/>
      <c r="DI33" s="89"/>
      <c r="DJ33" s="89"/>
      <c r="DK33" s="89"/>
      <c r="DL33" s="89"/>
      <c r="DM33" s="89"/>
      <c r="DN33" s="89"/>
      <c r="DO33" s="89"/>
      <c r="DP33" s="89"/>
      <c r="DQ33" s="89"/>
      <c r="DR33" s="89"/>
      <c r="DS33" s="89"/>
      <c r="DT33" s="89"/>
      <c r="DU33" s="89"/>
      <c r="DV33" s="89"/>
      <c r="DW33" s="89"/>
      <c r="DX33" s="89"/>
      <c r="DY33" s="89"/>
      <c r="DZ33" s="89"/>
      <c r="EA33" s="89"/>
      <c r="EB33" s="89"/>
      <c r="EC33" s="89"/>
      <c r="ED33" s="89"/>
      <c r="EE33" s="89"/>
      <c r="EF33" s="89"/>
      <c r="EG33" s="89"/>
      <c r="EH33" s="89"/>
      <c r="EI33" s="89"/>
      <c r="EJ33" s="89"/>
      <c r="EK33" s="89"/>
      <c r="EL33" s="89"/>
      <c r="EM33" s="89"/>
      <c r="EN33" s="89"/>
      <c r="EO33" s="89"/>
      <c r="EP33" s="89"/>
      <c r="EQ33" s="89"/>
      <c r="ER33" s="89"/>
      <c r="ES33" s="89"/>
      <c r="ET33" s="89"/>
      <c r="EU33" s="89"/>
      <c r="EV33" s="89"/>
      <c r="EW33" s="89"/>
      <c r="EX33" s="89"/>
      <c r="EY33" s="89"/>
      <c r="EZ33" s="89"/>
      <c r="FA33" s="89"/>
      <c r="FB33" s="89"/>
      <c r="FC33" s="89"/>
      <c r="FD33" s="89"/>
      <c r="FE33" s="89"/>
      <c r="FF33" s="89"/>
      <c r="FG33" s="89"/>
    </row>
    <row r="34" spans="1:163" s="90" customFormat="1" ht="17.25" customHeight="1" x14ac:dyDescent="0.4">
      <c r="A34" s="89"/>
      <c r="B34" s="595"/>
      <c r="C34" s="596"/>
      <c r="D34" s="596"/>
      <c r="E34" s="596"/>
      <c r="F34" s="596"/>
      <c r="G34" s="596"/>
      <c r="H34" s="596"/>
      <c r="I34" s="596"/>
      <c r="J34" s="596"/>
      <c r="K34" s="596"/>
      <c r="L34" s="597"/>
      <c r="M34" s="617"/>
      <c r="N34" s="618"/>
      <c r="O34" s="618"/>
      <c r="P34" s="618"/>
      <c r="Q34" s="618"/>
      <c r="R34" s="618"/>
      <c r="S34" s="618"/>
      <c r="T34" s="618"/>
      <c r="U34" s="618"/>
      <c r="V34" s="618"/>
      <c r="W34" s="618"/>
      <c r="X34" s="618"/>
      <c r="Y34" s="619"/>
      <c r="Z34" s="602"/>
      <c r="AA34" s="603"/>
      <c r="AB34" s="603"/>
      <c r="AC34" s="603"/>
      <c r="AD34" s="603"/>
      <c r="AE34" s="603"/>
      <c r="AF34" s="603"/>
      <c r="AG34" s="603"/>
      <c r="AH34" s="93"/>
      <c r="AI34" s="609"/>
      <c r="AJ34" s="609"/>
      <c r="AK34" s="609"/>
      <c r="AL34" s="610"/>
      <c r="AM34" s="602"/>
      <c r="AN34" s="603"/>
      <c r="AO34" s="603"/>
      <c r="AP34" s="603"/>
      <c r="AQ34" s="603"/>
      <c r="AR34" s="603"/>
      <c r="AS34" s="603"/>
      <c r="AT34" s="603"/>
      <c r="AU34" s="93"/>
      <c r="AV34" s="609"/>
      <c r="AW34" s="609"/>
      <c r="AX34" s="609"/>
      <c r="AY34" s="610"/>
      <c r="AZ34" s="586"/>
      <c r="BA34" s="587"/>
      <c r="BB34" s="587"/>
      <c r="BC34" s="587"/>
      <c r="BD34" s="587"/>
      <c r="BE34" s="587"/>
      <c r="BF34" s="587"/>
      <c r="BG34" s="587"/>
      <c r="BH34" s="587"/>
      <c r="BI34" s="587"/>
      <c r="BJ34" s="587"/>
      <c r="BK34" s="587"/>
      <c r="BL34" s="587"/>
      <c r="BM34" s="587"/>
      <c r="BN34" s="587"/>
      <c r="BO34" s="587"/>
      <c r="BP34" s="587"/>
      <c r="BQ34" s="587"/>
      <c r="BR34" s="587"/>
      <c r="BS34" s="587"/>
      <c r="BT34" s="587"/>
      <c r="BU34" s="587"/>
      <c r="BV34" s="587"/>
      <c r="BW34" s="587"/>
      <c r="BX34" s="587"/>
      <c r="BY34" s="587"/>
      <c r="BZ34" s="587"/>
      <c r="CA34" s="587"/>
      <c r="CB34" s="587"/>
      <c r="CC34" s="587"/>
      <c r="CD34" s="587"/>
      <c r="CE34" s="587"/>
      <c r="CF34" s="587"/>
      <c r="CG34" s="588"/>
      <c r="CH34" s="89"/>
      <c r="CI34" s="89"/>
      <c r="CJ34" s="89"/>
      <c r="CK34" s="89"/>
      <c r="CL34" s="89"/>
      <c r="CM34" s="89"/>
      <c r="CN34" s="89"/>
      <c r="CO34" s="89"/>
      <c r="CP34" s="89"/>
      <c r="CQ34" s="89"/>
      <c r="CR34" s="89"/>
      <c r="CS34" s="89"/>
      <c r="CT34" s="89"/>
      <c r="CU34" s="89"/>
      <c r="CV34" s="89"/>
      <c r="CW34" s="89"/>
      <c r="CX34" s="89"/>
      <c r="CY34" s="89"/>
      <c r="CZ34" s="89"/>
      <c r="DA34" s="89"/>
      <c r="DB34" s="89"/>
      <c r="DC34" s="89"/>
      <c r="DD34" s="89"/>
      <c r="DE34" s="89"/>
      <c r="DF34" s="89"/>
      <c r="DG34" s="89"/>
      <c r="DH34" s="89"/>
      <c r="DI34" s="89"/>
      <c r="DJ34" s="89"/>
      <c r="DK34" s="89"/>
      <c r="DL34" s="89"/>
      <c r="DM34" s="89"/>
      <c r="DN34" s="89"/>
      <c r="DO34" s="89"/>
      <c r="DP34" s="89"/>
      <c r="DQ34" s="89"/>
      <c r="DR34" s="89"/>
      <c r="DS34" s="89"/>
      <c r="DT34" s="89"/>
      <c r="DU34" s="89"/>
      <c r="DV34" s="89"/>
      <c r="DW34" s="89"/>
      <c r="DX34" s="89"/>
      <c r="DY34" s="89"/>
      <c r="DZ34" s="89"/>
      <c r="EA34" s="89"/>
      <c r="EB34" s="89"/>
      <c r="EC34" s="89"/>
      <c r="ED34" s="89"/>
      <c r="EE34" s="89"/>
      <c r="EF34" s="89"/>
      <c r="EG34" s="89"/>
      <c r="EH34" s="89"/>
      <c r="EI34" s="89"/>
      <c r="EJ34" s="89"/>
      <c r="EK34" s="89"/>
      <c r="EL34" s="89"/>
      <c r="EM34" s="89"/>
      <c r="EN34" s="89"/>
      <c r="EO34" s="89"/>
      <c r="EP34" s="89"/>
      <c r="EQ34" s="89"/>
      <c r="ER34" s="89"/>
      <c r="ES34" s="89"/>
      <c r="ET34" s="89"/>
      <c r="EU34" s="89"/>
      <c r="EV34" s="89"/>
      <c r="EW34" s="89"/>
      <c r="EX34" s="89"/>
      <c r="EY34" s="89"/>
      <c r="EZ34" s="89"/>
      <c r="FA34" s="89"/>
      <c r="FB34" s="89"/>
      <c r="FC34" s="89"/>
      <c r="FD34" s="89"/>
      <c r="FE34" s="89"/>
      <c r="FF34" s="89"/>
      <c r="FG34" s="89"/>
    </row>
    <row r="35" spans="1:163" s="90" customFormat="1" ht="33.75" customHeight="1" x14ac:dyDescent="0.4">
      <c r="A35" s="89"/>
      <c r="B35" s="589" t="s">
        <v>300</v>
      </c>
      <c r="C35" s="590"/>
      <c r="D35" s="590"/>
      <c r="E35" s="590"/>
      <c r="F35" s="590"/>
      <c r="G35" s="590"/>
      <c r="H35" s="590"/>
      <c r="I35" s="590"/>
      <c r="J35" s="590"/>
      <c r="K35" s="590"/>
      <c r="L35" s="591"/>
      <c r="M35" s="617"/>
      <c r="N35" s="618"/>
      <c r="O35" s="618"/>
      <c r="P35" s="618"/>
      <c r="Q35" s="618"/>
      <c r="R35" s="618"/>
      <c r="S35" s="618"/>
      <c r="T35" s="618"/>
      <c r="U35" s="618"/>
      <c r="V35" s="618"/>
      <c r="W35" s="618"/>
      <c r="X35" s="618"/>
      <c r="Y35" s="619"/>
      <c r="Z35" s="598" t="str">
        <f>IF(ISNUMBER(Z17/$M$23*$M$29),Z17/$M$23*$M$29/1000,"")</f>
        <v/>
      </c>
      <c r="AA35" s="599"/>
      <c r="AB35" s="599"/>
      <c r="AC35" s="599"/>
      <c r="AD35" s="599"/>
      <c r="AE35" s="599"/>
      <c r="AF35" s="599"/>
      <c r="AG35" s="599"/>
      <c r="AH35" s="599"/>
      <c r="AI35" s="604" t="s">
        <v>298</v>
      </c>
      <c r="AJ35" s="605"/>
      <c r="AK35" s="605"/>
      <c r="AL35" s="606"/>
      <c r="AM35" s="598" t="str">
        <f>IF(ISNUMBER(AM17/$M$23*$M$29),AM17/$M$23*$M$29/1000,"")</f>
        <v/>
      </c>
      <c r="AN35" s="599"/>
      <c r="AO35" s="599"/>
      <c r="AP35" s="599"/>
      <c r="AQ35" s="599"/>
      <c r="AR35" s="599"/>
      <c r="AS35" s="599"/>
      <c r="AT35" s="599"/>
      <c r="AU35" s="599"/>
      <c r="AV35" s="604" t="s">
        <v>298</v>
      </c>
      <c r="AW35" s="605"/>
      <c r="AX35" s="605"/>
      <c r="AY35" s="606"/>
      <c r="AZ35" s="612" t="s">
        <v>301</v>
      </c>
      <c r="BA35" s="581"/>
      <c r="BB35" s="581"/>
      <c r="BC35" s="581"/>
      <c r="BD35" s="581"/>
      <c r="BE35" s="581"/>
      <c r="BF35" s="581"/>
      <c r="BG35" s="581"/>
      <c r="BH35" s="581"/>
      <c r="BI35" s="581"/>
      <c r="BJ35" s="581"/>
      <c r="BK35" s="581"/>
      <c r="BL35" s="581"/>
      <c r="BM35" s="581"/>
      <c r="BN35" s="581"/>
      <c r="BO35" s="581"/>
      <c r="BP35" s="581"/>
      <c r="BQ35" s="581"/>
      <c r="BR35" s="581"/>
      <c r="BS35" s="581"/>
      <c r="BT35" s="581"/>
      <c r="BU35" s="581"/>
      <c r="BV35" s="581"/>
      <c r="BW35" s="581"/>
      <c r="BX35" s="581"/>
      <c r="BY35" s="581"/>
      <c r="BZ35" s="581"/>
      <c r="CA35" s="581"/>
      <c r="CB35" s="581"/>
      <c r="CC35" s="581"/>
      <c r="CD35" s="581"/>
      <c r="CE35" s="581"/>
      <c r="CF35" s="581"/>
      <c r="CG35" s="582"/>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c r="EO35" s="89"/>
      <c r="EP35" s="89"/>
      <c r="EQ35" s="89"/>
      <c r="ER35" s="89"/>
      <c r="ES35" s="89"/>
      <c r="ET35" s="89"/>
      <c r="EU35" s="89"/>
      <c r="EV35" s="89"/>
      <c r="EW35" s="89"/>
      <c r="EX35" s="89"/>
      <c r="EY35" s="89"/>
      <c r="EZ35" s="89"/>
      <c r="FA35" s="89"/>
      <c r="FB35" s="89"/>
      <c r="FC35" s="89"/>
      <c r="FD35" s="89"/>
      <c r="FE35" s="89"/>
      <c r="FF35" s="89"/>
      <c r="FG35" s="89"/>
    </row>
    <row r="36" spans="1:163" s="90" customFormat="1" ht="33.75" customHeight="1" x14ac:dyDescent="0.4">
      <c r="A36" s="89"/>
      <c r="B36" s="592"/>
      <c r="C36" s="593"/>
      <c r="D36" s="593"/>
      <c r="E36" s="593"/>
      <c r="F36" s="593"/>
      <c r="G36" s="593"/>
      <c r="H36" s="593"/>
      <c r="I36" s="593"/>
      <c r="J36" s="593"/>
      <c r="K36" s="593"/>
      <c r="L36" s="594"/>
      <c r="M36" s="617"/>
      <c r="N36" s="618"/>
      <c r="O36" s="618"/>
      <c r="P36" s="618"/>
      <c r="Q36" s="618"/>
      <c r="R36" s="618"/>
      <c r="S36" s="618"/>
      <c r="T36" s="618"/>
      <c r="U36" s="618"/>
      <c r="V36" s="618"/>
      <c r="W36" s="618"/>
      <c r="X36" s="618"/>
      <c r="Y36" s="619"/>
      <c r="Z36" s="600"/>
      <c r="AA36" s="601"/>
      <c r="AB36" s="601"/>
      <c r="AC36" s="601"/>
      <c r="AD36" s="601"/>
      <c r="AE36" s="601"/>
      <c r="AF36" s="601"/>
      <c r="AG36" s="601"/>
      <c r="AH36" s="601"/>
      <c r="AI36" s="607"/>
      <c r="AJ36" s="607"/>
      <c r="AK36" s="607"/>
      <c r="AL36" s="608"/>
      <c r="AM36" s="600"/>
      <c r="AN36" s="601"/>
      <c r="AO36" s="601"/>
      <c r="AP36" s="601"/>
      <c r="AQ36" s="601"/>
      <c r="AR36" s="601"/>
      <c r="AS36" s="601"/>
      <c r="AT36" s="601"/>
      <c r="AU36" s="601"/>
      <c r="AV36" s="607"/>
      <c r="AW36" s="607"/>
      <c r="AX36" s="607"/>
      <c r="AY36" s="608"/>
      <c r="AZ36" s="583"/>
      <c r="BA36" s="584"/>
      <c r="BB36" s="584"/>
      <c r="BC36" s="584"/>
      <c r="BD36" s="584"/>
      <c r="BE36" s="584"/>
      <c r="BF36" s="584"/>
      <c r="BG36" s="584"/>
      <c r="BH36" s="584"/>
      <c r="BI36" s="584"/>
      <c r="BJ36" s="584"/>
      <c r="BK36" s="584"/>
      <c r="BL36" s="584"/>
      <c r="BM36" s="584"/>
      <c r="BN36" s="584"/>
      <c r="BO36" s="584"/>
      <c r="BP36" s="584"/>
      <c r="BQ36" s="584"/>
      <c r="BR36" s="584"/>
      <c r="BS36" s="584"/>
      <c r="BT36" s="584"/>
      <c r="BU36" s="584"/>
      <c r="BV36" s="584"/>
      <c r="BW36" s="584"/>
      <c r="BX36" s="584"/>
      <c r="BY36" s="584"/>
      <c r="BZ36" s="584"/>
      <c r="CA36" s="584"/>
      <c r="CB36" s="584"/>
      <c r="CC36" s="584"/>
      <c r="CD36" s="584"/>
      <c r="CE36" s="584"/>
      <c r="CF36" s="584"/>
      <c r="CG36" s="585"/>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89"/>
      <c r="DM36" s="89"/>
      <c r="DN36" s="89"/>
      <c r="DO36" s="89"/>
      <c r="DP36" s="89"/>
      <c r="DQ36" s="89"/>
      <c r="DR36" s="89"/>
      <c r="DS36" s="89"/>
      <c r="DT36" s="89"/>
      <c r="DU36" s="89"/>
      <c r="DV36" s="89"/>
      <c r="DW36" s="89"/>
      <c r="DX36" s="89"/>
      <c r="DY36" s="89"/>
      <c r="DZ36" s="89"/>
      <c r="EA36" s="89"/>
      <c r="EB36" s="89"/>
      <c r="EC36" s="89"/>
      <c r="ED36" s="89"/>
      <c r="EE36" s="89"/>
      <c r="EF36" s="89"/>
      <c r="EG36" s="89"/>
      <c r="EH36" s="89"/>
      <c r="EI36" s="89"/>
      <c r="EJ36" s="89"/>
      <c r="EK36" s="89"/>
      <c r="EL36" s="89"/>
      <c r="EM36" s="89"/>
      <c r="EN36" s="89"/>
      <c r="EO36" s="89"/>
      <c r="EP36" s="89"/>
      <c r="EQ36" s="89"/>
      <c r="ER36" s="89"/>
      <c r="ES36" s="89"/>
      <c r="ET36" s="89"/>
      <c r="EU36" s="89"/>
      <c r="EV36" s="89"/>
      <c r="EW36" s="89"/>
      <c r="EX36" s="89"/>
      <c r="EY36" s="89"/>
      <c r="EZ36" s="89"/>
      <c r="FA36" s="89"/>
      <c r="FB36" s="89"/>
      <c r="FC36" s="89"/>
      <c r="FD36" s="89"/>
      <c r="FE36" s="89"/>
      <c r="FF36" s="89"/>
      <c r="FG36" s="89"/>
    </row>
    <row r="37" spans="1:163" s="90" customFormat="1" ht="42" customHeight="1" x14ac:dyDescent="0.4">
      <c r="A37" s="89"/>
      <c r="B37" s="595"/>
      <c r="C37" s="596"/>
      <c r="D37" s="596"/>
      <c r="E37" s="596"/>
      <c r="F37" s="596"/>
      <c r="G37" s="596"/>
      <c r="H37" s="596"/>
      <c r="I37" s="596"/>
      <c r="J37" s="596"/>
      <c r="K37" s="596"/>
      <c r="L37" s="597"/>
      <c r="M37" s="620"/>
      <c r="N37" s="621"/>
      <c r="O37" s="621"/>
      <c r="P37" s="621"/>
      <c r="Q37" s="621"/>
      <c r="R37" s="621"/>
      <c r="S37" s="621"/>
      <c r="T37" s="621"/>
      <c r="U37" s="621"/>
      <c r="V37" s="621"/>
      <c r="W37" s="621"/>
      <c r="X37" s="621"/>
      <c r="Y37" s="622"/>
      <c r="Z37" s="602"/>
      <c r="AA37" s="603"/>
      <c r="AB37" s="603"/>
      <c r="AC37" s="603"/>
      <c r="AD37" s="603"/>
      <c r="AE37" s="603"/>
      <c r="AF37" s="603"/>
      <c r="AG37" s="603"/>
      <c r="AH37" s="603"/>
      <c r="AI37" s="609"/>
      <c r="AJ37" s="609"/>
      <c r="AK37" s="609"/>
      <c r="AL37" s="610"/>
      <c r="AM37" s="602"/>
      <c r="AN37" s="603"/>
      <c r="AO37" s="603"/>
      <c r="AP37" s="603"/>
      <c r="AQ37" s="603"/>
      <c r="AR37" s="603"/>
      <c r="AS37" s="603"/>
      <c r="AT37" s="603"/>
      <c r="AU37" s="603"/>
      <c r="AV37" s="609"/>
      <c r="AW37" s="609"/>
      <c r="AX37" s="609"/>
      <c r="AY37" s="610"/>
      <c r="AZ37" s="586"/>
      <c r="BA37" s="587"/>
      <c r="BB37" s="587"/>
      <c r="BC37" s="587"/>
      <c r="BD37" s="587"/>
      <c r="BE37" s="587"/>
      <c r="BF37" s="587"/>
      <c r="BG37" s="587"/>
      <c r="BH37" s="587"/>
      <c r="BI37" s="587"/>
      <c r="BJ37" s="587"/>
      <c r="BK37" s="587"/>
      <c r="BL37" s="587"/>
      <c r="BM37" s="587"/>
      <c r="BN37" s="587"/>
      <c r="BO37" s="587"/>
      <c r="BP37" s="587"/>
      <c r="BQ37" s="587"/>
      <c r="BR37" s="587"/>
      <c r="BS37" s="587"/>
      <c r="BT37" s="587"/>
      <c r="BU37" s="587"/>
      <c r="BV37" s="587"/>
      <c r="BW37" s="587"/>
      <c r="BX37" s="587"/>
      <c r="BY37" s="587"/>
      <c r="BZ37" s="587"/>
      <c r="CA37" s="587"/>
      <c r="CB37" s="587"/>
      <c r="CC37" s="587"/>
      <c r="CD37" s="587"/>
      <c r="CE37" s="587"/>
      <c r="CF37" s="587"/>
      <c r="CG37" s="588"/>
      <c r="CH37" s="89"/>
      <c r="CI37" s="89"/>
      <c r="CJ37" s="89"/>
      <c r="CK37" s="89"/>
      <c r="CL37" s="89"/>
      <c r="CM37" s="89"/>
      <c r="CN37" s="89"/>
      <c r="CO37" s="89"/>
      <c r="CP37" s="89"/>
      <c r="CQ37" s="89"/>
      <c r="CR37" s="89"/>
      <c r="CS37" s="89"/>
      <c r="CT37" s="89"/>
      <c r="CU37" s="89"/>
      <c r="CV37" s="89"/>
      <c r="CW37" s="89"/>
      <c r="CX37" s="89"/>
      <c r="CY37" s="89"/>
      <c r="CZ37" s="89"/>
      <c r="DA37" s="89"/>
      <c r="DB37" s="89"/>
      <c r="DC37" s="89"/>
      <c r="DD37" s="89"/>
      <c r="DE37" s="89"/>
      <c r="DF37" s="89"/>
      <c r="DG37" s="89"/>
      <c r="DH37" s="89"/>
      <c r="DI37" s="89"/>
      <c r="DJ37" s="89"/>
      <c r="DK37" s="89"/>
      <c r="DL37" s="89"/>
      <c r="DM37" s="89"/>
      <c r="DN37" s="89"/>
      <c r="DO37" s="89"/>
      <c r="DP37" s="89"/>
      <c r="DQ37" s="89"/>
      <c r="DR37" s="89"/>
      <c r="DS37" s="89"/>
      <c r="DT37" s="89"/>
      <c r="DU37" s="89"/>
      <c r="DV37" s="89"/>
      <c r="DW37" s="89"/>
      <c r="DX37" s="89"/>
      <c r="DY37" s="89"/>
      <c r="DZ37" s="89"/>
      <c r="EA37" s="89"/>
      <c r="EB37" s="89"/>
      <c r="EC37" s="89"/>
      <c r="ED37" s="89"/>
      <c r="EE37" s="89"/>
      <c r="EF37" s="89"/>
      <c r="EG37" s="89"/>
      <c r="EH37" s="89"/>
      <c r="EI37" s="89"/>
      <c r="EJ37" s="89"/>
      <c r="EK37" s="89"/>
      <c r="EL37" s="89"/>
      <c r="EM37" s="89"/>
      <c r="EN37" s="89"/>
      <c r="EO37" s="89"/>
      <c r="EP37" s="89"/>
      <c r="EQ37" s="89"/>
      <c r="ER37" s="89"/>
      <c r="ES37" s="89"/>
      <c r="ET37" s="89"/>
      <c r="EU37" s="89"/>
      <c r="EV37" s="89"/>
      <c r="EW37" s="89"/>
      <c r="EX37" s="89"/>
      <c r="EY37" s="89"/>
      <c r="EZ37" s="89"/>
      <c r="FA37" s="89"/>
      <c r="FB37" s="89"/>
      <c r="FC37" s="89"/>
      <c r="FD37" s="89"/>
      <c r="FE37" s="89"/>
      <c r="FF37" s="89"/>
      <c r="FG37" s="89"/>
    </row>
    <row r="38" spans="1:163" s="90" customFormat="1" ht="16.5" customHeight="1" x14ac:dyDescent="0.4">
      <c r="A38" s="89"/>
      <c r="B38" s="589" t="s">
        <v>302</v>
      </c>
      <c r="C38" s="590"/>
      <c r="D38" s="590"/>
      <c r="E38" s="590"/>
      <c r="F38" s="590"/>
      <c r="G38" s="590"/>
      <c r="H38" s="590"/>
      <c r="I38" s="590"/>
      <c r="J38" s="590"/>
      <c r="K38" s="590"/>
      <c r="L38" s="590"/>
      <c r="M38" s="590"/>
      <c r="N38" s="590"/>
      <c r="O38" s="590"/>
      <c r="P38" s="590"/>
      <c r="Q38" s="590"/>
      <c r="R38" s="590"/>
      <c r="S38" s="590"/>
      <c r="T38" s="590"/>
      <c r="U38" s="590"/>
      <c r="V38" s="590"/>
      <c r="W38" s="590"/>
      <c r="X38" s="590"/>
      <c r="Y38" s="591"/>
      <c r="Z38" s="611" t="str">
        <f>IF(ISNUMBER(Z23/$M$23),(Z23/$M$23-1)*100,"")</f>
        <v/>
      </c>
      <c r="AA38" s="599"/>
      <c r="AB38" s="599"/>
      <c r="AC38" s="599"/>
      <c r="AD38" s="599"/>
      <c r="AE38" s="599"/>
      <c r="AF38" s="599"/>
      <c r="AG38" s="599"/>
      <c r="AH38" s="599"/>
      <c r="AI38" s="604" t="s">
        <v>303</v>
      </c>
      <c r="AJ38" s="605"/>
      <c r="AK38" s="605"/>
      <c r="AL38" s="606"/>
      <c r="AM38" s="611" t="str">
        <f>IF(ISNUMBER(AM23/$M$23),(AM23/$M$23-1)*100,"")</f>
        <v/>
      </c>
      <c r="AN38" s="599"/>
      <c r="AO38" s="599"/>
      <c r="AP38" s="599"/>
      <c r="AQ38" s="599"/>
      <c r="AR38" s="599"/>
      <c r="AS38" s="599"/>
      <c r="AT38" s="599"/>
      <c r="AU38" s="599"/>
      <c r="AV38" s="604" t="s">
        <v>303</v>
      </c>
      <c r="AW38" s="605"/>
      <c r="AX38" s="605"/>
      <c r="AY38" s="606"/>
      <c r="AZ38" s="580" t="s">
        <v>304</v>
      </c>
      <c r="BA38" s="581"/>
      <c r="BB38" s="581"/>
      <c r="BC38" s="581"/>
      <c r="BD38" s="581"/>
      <c r="BE38" s="581"/>
      <c r="BF38" s="581"/>
      <c r="BG38" s="581"/>
      <c r="BH38" s="581"/>
      <c r="BI38" s="581"/>
      <c r="BJ38" s="581"/>
      <c r="BK38" s="581"/>
      <c r="BL38" s="581"/>
      <c r="BM38" s="581"/>
      <c r="BN38" s="581"/>
      <c r="BO38" s="581"/>
      <c r="BP38" s="581"/>
      <c r="BQ38" s="581"/>
      <c r="BR38" s="581"/>
      <c r="BS38" s="581"/>
      <c r="BT38" s="581"/>
      <c r="BU38" s="581"/>
      <c r="BV38" s="581"/>
      <c r="BW38" s="581"/>
      <c r="BX38" s="581"/>
      <c r="BY38" s="581"/>
      <c r="BZ38" s="581"/>
      <c r="CA38" s="581"/>
      <c r="CB38" s="581"/>
      <c r="CC38" s="581"/>
      <c r="CD38" s="581"/>
      <c r="CE38" s="581"/>
      <c r="CF38" s="581"/>
      <c r="CG38" s="582"/>
      <c r="CH38" s="89"/>
      <c r="CI38" s="89"/>
      <c r="CJ38" s="89"/>
      <c r="CK38" s="89"/>
      <c r="CL38" s="89"/>
      <c r="CM38" s="89"/>
      <c r="CN38" s="89"/>
      <c r="CO38" s="89"/>
      <c r="CP38" s="89"/>
      <c r="CQ38" s="89"/>
      <c r="CR38" s="89"/>
      <c r="CS38" s="89"/>
      <c r="CT38" s="89"/>
      <c r="CU38" s="89"/>
      <c r="CV38" s="89"/>
      <c r="CW38" s="89"/>
      <c r="CX38" s="89"/>
      <c r="CY38" s="89"/>
      <c r="CZ38" s="89"/>
      <c r="DA38" s="89"/>
      <c r="DB38" s="89"/>
      <c r="DC38" s="89"/>
      <c r="DD38" s="89"/>
      <c r="DE38" s="89"/>
      <c r="DF38" s="89"/>
      <c r="DG38" s="89"/>
      <c r="DH38" s="89"/>
      <c r="DI38" s="89"/>
      <c r="DJ38" s="89"/>
      <c r="DK38" s="89"/>
      <c r="DL38" s="89"/>
      <c r="DM38" s="89"/>
      <c r="DN38" s="89"/>
      <c r="DO38" s="89"/>
      <c r="DP38" s="89"/>
      <c r="DQ38" s="89"/>
      <c r="DR38" s="89"/>
      <c r="DS38" s="89"/>
      <c r="DT38" s="89"/>
      <c r="DU38" s="89"/>
      <c r="DV38" s="89"/>
      <c r="DW38" s="89"/>
      <c r="DX38" s="89"/>
      <c r="DY38" s="89"/>
      <c r="DZ38" s="89"/>
      <c r="EA38" s="89"/>
      <c r="EB38" s="89"/>
      <c r="EC38" s="89"/>
      <c r="ED38" s="89"/>
      <c r="EE38" s="89"/>
      <c r="EF38" s="89"/>
      <c r="EG38" s="89"/>
      <c r="EH38" s="89"/>
      <c r="EI38" s="89"/>
      <c r="EJ38" s="89"/>
      <c r="EK38" s="89"/>
      <c r="EL38" s="89"/>
      <c r="EM38" s="89"/>
      <c r="EN38" s="89"/>
      <c r="EO38" s="89"/>
      <c r="EP38" s="89"/>
      <c r="EQ38" s="89"/>
      <c r="ER38" s="89"/>
      <c r="ES38" s="89"/>
      <c r="ET38" s="89"/>
      <c r="EU38" s="89"/>
      <c r="EV38" s="89"/>
      <c r="EW38" s="89"/>
      <c r="EX38" s="89"/>
      <c r="EY38" s="89"/>
      <c r="EZ38" s="89"/>
      <c r="FA38" s="89"/>
      <c r="FB38" s="89"/>
      <c r="FC38" s="89"/>
      <c r="FD38" s="89"/>
      <c r="FE38" s="89"/>
      <c r="FF38" s="89"/>
      <c r="FG38" s="89"/>
    </row>
    <row r="39" spans="1:163" s="90" customFormat="1" ht="16.5" customHeight="1" x14ac:dyDescent="0.4">
      <c r="A39" s="89"/>
      <c r="B39" s="592"/>
      <c r="C39" s="593"/>
      <c r="D39" s="593"/>
      <c r="E39" s="593"/>
      <c r="F39" s="593"/>
      <c r="G39" s="593"/>
      <c r="H39" s="593"/>
      <c r="I39" s="593"/>
      <c r="J39" s="593"/>
      <c r="K39" s="593"/>
      <c r="L39" s="593"/>
      <c r="M39" s="593"/>
      <c r="N39" s="593"/>
      <c r="O39" s="593"/>
      <c r="P39" s="593"/>
      <c r="Q39" s="593"/>
      <c r="R39" s="593"/>
      <c r="S39" s="593"/>
      <c r="T39" s="593"/>
      <c r="U39" s="593"/>
      <c r="V39" s="593"/>
      <c r="W39" s="593"/>
      <c r="X39" s="593"/>
      <c r="Y39" s="594"/>
      <c r="Z39" s="600"/>
      <c r="AA39" s="601"/>
      <c r="AB39" s="601"/>
      <c r="AC39" s="601"/>
      <c r="AD39" s="601"/>
      <c r="AE39" s="601"/>
      <c r="AF39" s="601"/>
      <c r="AG39" s="601"/>
      <c r="AH39" s="601"/>
      <c r="AI39" s="607"/>
      <c r="AJ39" s="607"/>
      <c r="AK39" s="607"/>
      <c r="AL39" s="608"/>
      <c r="AM39" s="600"/>
      <c r="AN39" s="601"/>
      <c r="AO39" s="601"/>
      <c r="AP39" s="601"/>
      <c r="AQ39" s="601"/>
      <c r="AR39" s="601"/>
      <c r="AS39" s="601"/>
      <c r="AT39" s="601"/>
      <c r="AU39" s="601"/>
      <c r="AV39" s="607"/>
      <c r="AW39" s="607"/>
      <c r="AX39" s="607"/>
      <c r="AY39" s="608"/>
      <c r="AZ39" s="583"/>
      <c r="BA39" s="584"/>
      <c r="BB39" s="584"/>
      <c r="BC39" s="584"/>
      <c r="BD39" s="584"/>
      <c r="BE39" s="584"/>
      <c r="BF39" s="584"/>
      <c r="BG39" s="584"/>
      <c r="BH39" s="584"/>
      <c r="BI39" s="584"/>
      <c r="BJ39" s="584"/>
      <c r="BK39" s="584"/>
      <c r="BL39" s="584"/>
      <c r="BM39" s="584"/>
      <c r="BN39" s="584"/>
      <c r="BO39" s="584"/>
      <c r="BP39" s="584"/>
      <c r="BQ39" s="584"/>
      <c r="BR39" s="584"/>
      <c r="BS39" s="584"/>
      <c r="BT39" s="584"/>
      <c r="BU39" s="584"/>
      <c r="BV39" s="584"/>
      <c r="BW39" s="584"/>
      <c r="BX39" s="584"/>
      <c r="BY39" s="584"/>
      <c r="BZ39" s="584"/>
      <c r="CA39" s="584"/>
      <c r="CB39" s="584"/>
      <c r="CC39" s="584"/>
      <c r="CD39" s="584"/>
      <c r="CE39" s="584"/>
      <c r="CF39" s="584"/>
      <c r="CG39" s="585"/>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89"/>
      <c r="DV39" s="89"/>
      <c r="DW39" s="89"/>
      <c r="DX39" s="89"/>
      <c r="DY39" s="89"/>
      <c r="DZ39" s="89"/>
      <c r="EA39" s="89"/>
      <c r="EB39" s="89"/>
      <c r="EC39" s="89"/>
      <c r="ED39" s="89"/>
      <c r="EE39" s="89"/>
      <c r="EF39" s="89"/>
      <c r="EG39" s="89"/>
      <c r="EH39" s="89"/>
      <c r="EI39" s="89"/>
      <c r="EJ39" s="89"/>
      <c r="EK39" s="89"/>
      <c r="EL39" s="89"/>
      <c r="EM39" s="89"/>
      <c r="EN39" s="89"/>
      <c r="EO39" s="89"/>
      <c r="EP39" s="89"/>
      <c r="EQ39" s="89"/>
      <c r="ER39" s="89"/>
      <c r="ES39" s="89"/>
      <c r="ET39" s="89"/>
      <c r="EU39" s="89"/>
      <c r="EV39" s="89"/>
      <c r="EW39" s="89"/>
      <c r="EX39" s="89"/>
      <c r="EY39" s="89"/>
      <c r="EZ39" s="89"/>
      <c r="FA39" s="89"/>
      <c r="FB39" s="89"/>
      <c r="FC39" s="89"/>
      <c r="FD39" s="89"/>
      <c r="FE39" s="89"/>
      <c r="FF39" s="89"/>
      <c r="FG39" s="89"/>
    </row>
    <row r="40" spans="1:163" s="90" customFormat="1" ht="16.5" customHeight="1" x14ac:dyDescent="0.4">
      <c r="A40" s="89"/>
      <c r="B40" s="595"/>
      <c r="C40" s="596"/>
      <c r="D40" s="596"/>
      <c r="E40" s="596"/>
      <c r="F40" s="596"/>
      <c r="G40" s="596"/>
      <c r="H40" s="596"/>
      <c r="I40" s="596"/>
      <c r="J40" s="596"/>
      <c r="K40" s="596"/>
      <c r="L40" s="596"/>
      <c r="M40" s="596"/>
      <c r="N40" s="596"/>
      <c r="O40" s="596"/>
      <c r="P40" s="596"/>
      <c r="Q40" s="596"/>
      <c r="R40" s="596"/>
      <c r="S40" s="596"/>
      <c r="T40" s="596"/>
      <c r="U40" s="596"/>
      <c r="V40" s="596"/>
      <c r="W40" s="596"/>
      <c r="X40" s="596"/>
      <c r="Y40" s="597"/>
      <c r="Z40" s="602"/>
      <c r="AA40" s="603"/>
      <c r="AB40" s="603"/>
      <c r="AC40" s="603"/>
      <c r="AD40" s="603"/>
      <c r="AE40" s="603"/>
      <c r="AF40" s="603"/>
      <c r="AG40" s="603"/>
      <c r="AH40" s="603"/>
      <c r="AI40" s="609"/>
      <c r="AJ40" s="609"/>
      <c r="AK40" s="609"/>
      <c r="AL40" s="610"/>
      <c r="AM40" s="602"/>
      <c r="AN40" s="603"/>
      <c r="AO40" s="603"/>
      <c r="AP40" s="603"/>
      <c r="AQ40" s="603"/>
      <c r="AR40" s="603"/>
      <c r="AS40" s="603"/>
      <c r="AT40" s="603"/>
      <c r="AU40" s="603"/>
      <c r="AV40" s="609"/>
      <c r="AW40" s="609"/>
      <c r="AX40" s="609"/>
      <c r="AY40" s="610"/>
      <c r="AZ40" s="586"/>
      <c r="BA40" s="587"/>
      <c r="BB40" s="587"/>
      <c r="BC40" s="587"/>
      <c r="BD40" s="587"/>
      <c r="BE40" s="587"/>
      <c r="BF40" s="587"/>
      <c r="BG40" s="587"/>
      <c r="BH40" s="587"/>
      <c r="BI40" s="587"/>
      <c r="BJ40" s="587"/>
      <c r="BK40" s="587"/>
      <c r="BL40" s="587"/>
      <c r="BM40" s="587"/>
      <c r="BN40" s="587"/>
      <c r="BO40" s="587"/>
      <c r="BP40" s="587"/>
      <c r="BQ40" s="587"/>
      <c r="BR40" s="587"/>
      <c r="BS40" s="587"/>
      <c r="BT40" s="587"/>
      <c r="BU40" s="587"/>
      <c r="BV40" s="587"/>
      <c r="BW40" s="587"/>
      <c r="BX40" s="587"/>
      <c r="BY40" s="587"/>
      <c r="BZ40" s="587"/>
      <c r="CA40" s="587"/>
      <c r="CB40" s="587"/>
      <c r="CC40" s="587"/>
      <c r="CD40" s="587"/>
      <c r="CE40" s="587"/>
      <c r="CF40" s="587"/>
      <c r="CG40" s="588"/>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c r="EO40" s="89"/>
      <c r="EP40" s="89"/>
      <c r="EQ40" s="89"/>
      <c r="ER40" s="89"/>
      <c r="ES40" s="89"/>
      <c r="ET40" s="89"/>
      <c r="EU40" s="89"/>
      <c r="EV40" s="89"/>
      <c r="EW40" s="89"/>
      <c r="EX40" s="89"/>
      <c r="EY40" s="89"/>
      <c r="EZ40" s="89"/>
      <c r="FA40" s="89"/>
      <c r="FB40" s="89"/>
      <c r="FC40" s="89"/>
      <c r="FD40" s="89"/>
      <c r="FE40" s="89"/>
      <c r="FF40" s="89"/>
      <c r="FG40" s="89"/>
    </row>
    <row r="41" spans="1:163" s="90" customFormat="1" ht="16.5" customHeight="1" x14ac:dyDescent="0.4">
      <c r="A41" s="89"/>
      <c r="B41" s="589" t="s">
        <v>305</v>
      </c>
      <c r="C41" s="590"/>
      <c r="D41" s="590"/>
      <c r="E41" s="590"/>
      <c r="F41" s="590"/>
      <c r="G41" s="590"/>
      <c r="H41" s="590"/>
      <c r="I41" s="590"/>
      <c r="J41" s="590"/>
      <c r="K41" s="590"/>
      <c r="L41" s="590"/>
      <c r="M41" s="590"/>
      <c r="N41" s="590"/>
      <c r="O41" s="590"/>
      <c r="P41" s="590"/>
      <c r="Q41" s="590"/>
      <c r="R41" s="590"/>
      <c r="S41" s="590"/>
      <c r="T41" s="590"/>
      <c r="U41" s="590"/>
      <c r="V41" s="590"/>
      <c r="W41" s="590"/>
      <c r="X41" s="590"/>
      <c r="Y41" s="591"/>
      <c r="Z41" s="598" t="str">
        <f>IF(ISNUMBER(Z35-Z32),Z35-Z32,"")</f>
        <v/>
      </c>
      <c r="AA41" s="599"/>
      <c r="AB41" s="599"/>
      <c r="AC41" s="599"/>
      <c r="AD41" s="599"/>
      <c r="AE41" s="599"/>
      <c r="AF41" s="599"/>
      <c r="AG41" s="599"/>
      <c r="AH41" s="599"/>
      <c r="AI41" s="604" t="s">
        <v>298</v>
      </c>
      <c r="AJ41" s="605"/>
      <c r="AK41" s="605"/>
      <c r="AL41" s="606"/>
      <c r="AM41" s="598" t="str">
        <f>IF(ISNUMBER(AM35-AM32),AM35-AM32,"")</f>
        <v/>
      </c>
      <c r="AN41" s="599"/>
      <c r="AO41" s="599"/>
      <c r="AP41" s="599"/>
      <c r="AQ41" s="599"/>
      <c r="AR41" s="599"/>
      <c r="AS41" s="599"/>
      <c r="AT41" s="599"/>
      <c r="AU41" s="599"/>
      <c r="AV41" s="604" t="s">
        <v>298</v>
      </c>
      <c r="AW41" s="605"/>
      <c r="AX41" s="605"/>
      <c r="AY41" s="606"/>
      <c r="AZ41" s="580" t="s">
        <v>306</v>
      </c>
      <c r="BA41" s="581"/>
      <c r="BB41" s="581"/>
      <c r="BC41" s="581"/>
      <c r="BD41" s="581"/>
      <c r="BE41" s="581"/>
      <c r="BF41" s="581"/>
      <c r="BG41" s="581"/>
      <c r="BH41" s="581"/>
      <c r="BI41" s="581"/>
      <c r="BJ41" s="581"/>
      <c r="BK41" s="581"/>
      <c r="BL41" s="581"/>
      <c r="BM41" s="581"/>
      <c r="BN41" s="581"/>
      <c r="BO41" s="581"/>
      <c r="BP41" s="581"/>
      <c r="BQ41" s="581"/>
      <c r="BR41" s="581"/>
      <c r="BS41" s="581"/>
      <c r="BT41" s="581"/>
      <c r="BU41" s="581"/>
      <c r="BV41" s="581"/>
      <c r="BW41" s="581"/>
      <c r="BX41" s="581"/>
      <c r="BY41" s="581"/>
      <c r="BZ41" s="581"/>
      <c r="CA41" s="581"/>
      <c r="CB41" s="581"/>
      <c r="CC41" s="581"/>
      <c r="CD41" s="581"/>
      <c r="CE41" s="581"/>
      <c r="CF41" s="581"/>
      <c r="CG41" s="582"/>
      <c r="CH41" s="89"/>
      <c r="CI41" s="89"/>
      <c r="CJ41" s="89"/>
      <c r="CK41" s="89"/>
      <c r="CL41" s="89"/>
      <c r="CM41" s="89"/>
      <c r="CN41" s="89"/>
      <c r="CO41" s="89"/>
      <c r="CP41" s="89"/>
      <c r="CQ41" s="89"/>
      <c r="CR41" s="89"/>
      <c r="CS41" s="89"/>
      <c r="CT41" s="89"/>
      <c r="CU41" s="89"/>
      <c r="CV41" s="89"/>
      <c r="CW41" s="89"/>
      <c r="CX41" s="89"/>
      <c r="CY41" s="89"/>
      <c r="CZ41" s="89"/>
      <c r="DA41" s="89"/>
      <c r="DB41" s="89"/>
      <c r="DC41" s="89"/>
      <c r="DD41" s="89"/>
      <c r="DE41" s="89"/>
      <c r="DF41" s="89"/>
      <c r="DG41" s="89"/>
      <c r="DH41" s="89"/>
      <c r="DI41" s="89"/>
      <c r="DJ41" s="89"/>
      <c r="DK41" s="89"/>
      <c r="DL41" s="89"/>
      <c r="DM41" s="89"/>
      <c r="DN41" s="89"/>
      <c r="DO41" s="89"/>
      <c r="DP41" s="89"/>
      <c r="DQ41" s="89"/>
      <c r="DR41" s="89"/>
      <c r="DS41" s="89"/>
      <c r="DT41" s="89"/>
      <c r="DU41" s="89"/>
      <c r="DV41" s="89"/>
      <c r="DW41" s="89"/>
      <c r="DX41" s="89"/>
      <c r="DY41" s="89"/>
      <c r="DZ41" s="89"/>
      <c r="EA41" s="89"/>
      <c r="EB41" s="89"/>
      <c r="EC41" s="89"/>
      <c r="ED41" s="89"/>
      <c r="EE41" s="89"/>
      <c r="EF41" s="89"/>
      <c r="EG41" s="89"/>
      <c r="EH41" s="89"/>
      <c r="EI41" s="89"/>
      <c r="EJ41" s="89"/>
      <c r="EK41" s="89"/>
      <c r="EL41" s="89"/>
      <c r="EM41" s="89"/>
      <c r="EN41" s="89"/>
      <c r="EO41" s="89"/>
      <c r="EP41" s="89"/>
      <c r="EQ41" s="89"/>
      <c r="ER41" s="89"/>
      <c r="ES41" s="89"/>
      <c r="ET41" s="89"/>
      <c r="EU41" s="89"/>
      <c r="EV41" s="89"/>
      <c r="EW41" s="89"/>
      <c r="EX41" s="89"/>
      <c r="EY41" s="89"/>
      <c r="EZ41" s="89"/>
      <c r="FA41" s="89"/>
      <c r="FB41" s="89"/>
      <c r="FC41" s="89"/>
      <c r="FD41" s="89"/>
      <c r="FE41" s="89"/>
      <c r="FF41" s="89"/>
      <c r="FG41" s="89"/>
    </row>
    <row r="42" spans="1:163" s="90" customFormat="1" ht="16.5" customHeight="1" x14ac:dyDescent="0.4">
      <c r="A42" s="89"/>
      <c r="B42" s="592"/>
      <c r="C42" s="593"/>
      <c r="D42" s="593"/>
      <c r="E42" s="593"/>
      <c r="F42" s="593"/>
      <c r="G42" s="593"/>
      <c r="H42" s="593"/>
      <c r="I42" s="593"/>
      <c r="J42" s="593"/>
      <c r="K42" s="593"/>
      <c r="L42" s="593"/>
      <c r="M42" s="593"/>
      <c r="N42" s="593"/>
      <c r="O42" s="593"/>
      <c r="P42" s="593"/>
      <c r="Q42" s="593"/>
      <c r="R42" s="593"/>
      <c r="S42" s="593"/>
      <c r="T42" s="593"/>
      <c r="U42" s="593"/>
      <c r="V42" s="593"/>
      <c r="W42" s="593"/>
      <c r="X42" s="593"/>
      <c r="Y42" s="594"/>
      <c r="Z42" s="600"/>
      <c r="AA42" s="601"/>
      <c r="AB42" s="601"/>
      <c r="AC42" s="601"/>
      <c r="AD42" s="601"/>
      <c r="AE42" s="601"/>
      <c r="AF42" s="601"/>
      <c r="AG42" s="601"/>
      <c r="AH42" s="601"/>
      <c r="AI42" s="607"/>
      <c r="AJ42" s="607"/>
      <c r="AK42" s="607"/>
      <c r="AL42" s="608"/>
      <c r="AM42" s="600"/>
      <c r="AN42" s="601"/>
      <c r="AO42" s="601"/>
      <c r="AP42" s="601"/>
      <c r="AQ42" s="601"/>
      <c r="AR42" s="601"/>
      <c r="AS42" s="601"/>
      <c r="AT42" s="601"/>
      <c r="AU42" s="601"/>
      <c r="AV42" s="607"/>
      <c r="AW42" s="607"/>
      <c r="AX42" s="607"/>
      <c r="AY42" s="608"/>
      <c r="AZ42" s="583"/>
      <c r="BA42" s="584"/>
      <c r="BB42" s="584"/>
      <c r="BC42" s="584"/>
      <c r="BD42" s="584"/>
      <c r="BE42" s="584"/>
      <c r="BF42" s="584"/>
      <c r="BG42" s="584"/>
      <c r="BH42" s="584"/>
      <c r="BI42" s="584"/>
      <c r="BJ42" s="584"/>
      <c r="BK42" s="584"/>
      <c r="BL42" s="584"/>
      <c r="BM42" s="584"/>
      <c r="BN42" s="584"/>
      <c r="BO42" s="584"/>
      <c r="BP42" s="584"/>
      <c r="BQ42" s="584"/>
      <c r="BR42" s="584"/>
      <c r="BS42" s="584"/>
      <c r="BT42" s="584"/>
      <c r="BU42" s="584"/>
      <c r="BV42" s="584"/>
      <c r="BW42" s="584"/>
      <c r="BX42" s="584"/>
      <c r="BY42" s="584"/>
      <c r="BZ42" s="584"/>
      <c r="CA42" s="584"/>
      <c r="CB42" s="584"/>
      <c r="CC42" s="584"/>
      <c r="CD42" s="584"/>
      <c r="CE42" s="584"/>
      <c r="CF42" s="584"/>
      <c r="CG42" s="585"/>
      <c r="CH42" s="89"/>
      <c r="CI42" s="89"/>
      <c r="CJ42" s="89"/>
      <c r="CK42" s="89"/>
      <c r="CL42" s="89"/>
      <c r="CM42" s="89"/>
      <c r="CN42" s="89"/>
      <c r="CO42" s="89"/>
      <c r="CP42" s="89"/>
      <c r="CQ42" s="89"/>
      <c r="CR42" s="89"/>
      <c r="CS42" s="89"/>
      <c r="CT42" s="89"/>
      <c r="CU42" s="89"/>
      <c r="CV42" s="89"/>
      <c r="CW42" s="89"/>
      <c r="CX42" s="89"/>
      <c r="CY42" s="89"/>
      <c r="CZ42" s="89"/>
      <c r="DA42" s="89"/>
      <c r="DB42" s="89"/>
      <c r="DC42" s="89"/>
      <c r="DD42" s="89"/>
      <c r="DE42" s="89"/>
      <c r="DF42" s="89"/>
      <c r="DG42" s="89"/>
      <c r="DH42" s="89"/>
      <c r="DI42" s="89"/>
      <c r="DJ42" s="89"/>
      <c r="DK42" s="89"/>
      <c r="DL42" s="89"/>
      <c r="DM42" s="89"/>
      <c r="DN42" s="89"/>
      <c r="DO42" s="89"/>
      <c r="DP42" s="89"/>
      <c r="DQ42" s="89"/>
      <c r="DR42" s="89"/>
      <c r="DS42" s="89"/>
      <c r="DT42" s="89"/>
      <c r="DU42" s="89"/>
      <c r="DV42" s="89"/>
      <c r="DW42" s="89"/>
      <c r="DX42" s="89"/>
      <c r="DY42" s="89"/>
      <c r="DZ42" s="89"/>
      <c r="EA42" s="89"/>
      <c r="EB42" s="89"/>
      <c r="EC42" s="89"/>
      <c r="ED42" s="89"/>
      <c r="EE42" s="89"/>
      <c r="EF42" s="89"/>
      <c r="EG42" s="89"/>
      <c r="EH42" s="89"/>
      <c r="EI42" s="89"/>
      <c r="EJ42" s="89"/>
      <c r="EK42" s="89"/>
      <c r="EL42" s="89"/>
      <c r="EM42" s="89"/>
      <c r="EN42" s="89"/>
      <c r="EO42" s="89"/>
      <c r="EP42" s="89"/>
      <c r="EQ42" s="89"/>
      <c r="ER42" s="89"/>
      <c r="ES42" s="89"/>
      <c r="ET42" s="89"/>
      <c r="EU42" s="89"/>
      <c r="EV42" s="89"/>
      <c r="EW42" s="89"/>
      <c r="EX42" s="89"/>
      <c r="EY42" s="89"/>
      <c r="EZ42" s="89"/>
      <c r="FA42" s="89"/>
      <c r="FB42" s="89"/>
      <c r="FC42" s="89"/>
      <c r="FD42" s="89"/>
      <c r="FE42" s="89"/>
      <c r="FF42" s="89"/>
      <c r="FG42" s="89"/>
    </row>
    <row r="43" spans="1:163" s="90" customFormat="1" ht="16.5" customHeight="1" x14ac:dyDescent="0.4">
      <c r="A43" s="89"/>
      <c r="B43" s="595"/>
      <c r="C43" s="596"/>
      <c r="D43" s="596"/>
      <c r="E43" s="596"/>
      <c r="F43" s="596"/>
      <c r="G43" s="596"/>
      <c r="H43" s="596"/>
      <c r="I43" s="596"/>
      <c r="J43" s="596"/>
      <c r="K43" s="596"/>
      <c r="L43" s="596"/>
      <c r="M43" s="596"/>
      <c r="N43" s="596"/>
      <c r="O43" s="596"/>
      <c r="P43" s="596"/>
      <c r="Q43" s="596"/>
      <c r="R43" s="596"/>
      <c r="S43" s="596"/>
      <c r="T43" s="596"/>
      <c r="U43" s="596"/>
      <c r="V43" s="596"/>
      <c r="W43" s="596"/>
      <c r="X43" s="596"/>
      <c r="Y43" s="597"/>
      <c r="Z43" s="602"/>
      <c r="AA43" s="603"/>
      <c r="AB43" s="603"/>
      <c r="AC43" s="603"/>
      <c r="AD43" s="603"/>
      <c r="AE43" s="603"/>
      <c r="AF43" s="603"/>
      <c r="AG43" s="603"/>
      <c r="AH43" s="603"/>
      <c r="AI43" s="609"/>
      <c r="AJ43" s="609"/>
      <c r="AK43" s="609"/>
      <c r="AL43" s="610"/>
      <c r="AM43" s="602"/>
      <c r="AN43" s="603"/>
      <c r="AO43" s="603"/>
      <c r="AP43" s="603"/>
      <c r="AQ43" s="603"/>
      <c r="AR43" s="603"/>
      <c r="AS43" s="603"/>
      <c r="AT43" s="603"/>
      <c r="AU43" s="603"/>
      <c r="AV43" s="609"/>
      <c r="AW43" s="609"/>
      <c r="AX43" s="609"/>
      <c r="AY43" s="610"/>
      <c r="AZ43" s="586"/>
      <c r="BA43" s="587"/>
      <c r="BB43" s="587"/>
      <c r="BC43" s="587"/>
      <c r="BD43" s="587"/>
      <c r="BE43" s="587"/>
      <c r="BF43" s="587"/>
      <c r="BG43" s="587"/>
      <c r="BH43" s="587"/>
      <c r="BI43" s="587"/>
      <c r="BJ43" s="587"/>
      <c r="BK43" s="587"/>
      <c r="BL43" s="587"/>
      <c r="BM43" s="587"/>
      <c r="BN43" s="587"/>
      <c r="BO43" s="587"/>
      <c r="BP43" s="587"/>
      <c r="BQ43" s="587"/>
      <c r="BR43" s="587"/>
      <c r="BS43" s="587"/>
      <c r="BT43" s="587"/>
      <c r="BU43" s="587"/>
      <c r="BV43" s="587"/>
      <c r="BW43" s="587"/>
      <c r="BX43" s="587"/>
      <c r="BY43" s="587"/>
      <c r="BZ43" s="587"/>
      <c r="CA43" s="587"/>
      <c r="CB43" s="587"/>
      <c r="CC43" s="587"/>
      <c r="CD43" s="587"/>
      <c r="CE43" s="587"/>
      <c r="CF43" s="587"/>
      <c r="CG43" s="588"/>
      <c r="CH43" s="89"/>
      <c r="CI43" s="89"/>
      <c r="CJ43" s="89"/>
      <c r="CK43" s="89"/>
      <c r="CL43" s="89"/>
      <c r="CM43" s="89"/>
      <c r="CN43" s="89"/>
      <c r="CO43" s="89"/>
      <c r="CP43" s="89"/>
      <c r="CQ43" s="89"/>
      <c r="CR43" s="89"/>
      <c r="CS43" s="89"/>
      <c r="CT43" s="89"/>
      <c r="CU43" s="89"/>
      <c r="CV43" s="89"/>
      <c r="CW43" s="89"/>
      <c r="CX43" s="89"/>
      <c r="CY43" s="89"/>
      <c r="CZ43" s="89"/>
      <c r="DA43" s="89"/>
      <c r="DB43" s="89"/>
      <c r="DC43" s="89"/>
      <c r="DD43" s="89"/>
      <c r="DE43" s="89"/>
      <c r="DF43" s="89"/>
      <c r="DG43" s="89"/>
      <c r="DH43" s="89"/>
      <c r="DI43" s="89"/>
      <c r="DJ43" s="89"/>
      <c r="DK43" s="89"/>
      <c r="DL43" s="89"/>
      <c r="DM43" s="89"/>
      <c r="DN43" s="89"/>
      <c r="DO43" s="89"/>
      <c r="DP43" s="89"/>
      <c r="DQ43" s="89"/>
      <c r="DR43" s="89"/>
      <c r="DS43" s="89"/>
      <c r="DT43" s="89"/>
      <c r="DU43" s="89"/>
      <c r="DV43" s="89"/>
      <c r="DW43" s="89"/>
      <c r="DX43" s="89"/>
      <c r="DY43" s="89"/>
      <c r="DZ43" s="89"/>
      <c r="EA43" s="89"/>
      <c r="EB43" s="89"/>
      <c r="EC43" s="89"/>
      <c r="ED43" s="89"/>
      <c r="EE43" s="89"/>
      <c r="EF43" s="89"/>
      <c r="EG43" s="89"/>
      <c r="EH43" s="89"/>
      <c r="EI43" s="89"/>
      <c r="EJ43" s="89"/>
      <c r="EK43" s="89"/>
      <c r="EL43" s="89"/>
      <c r="EM43" s="89"/>
      <c r="EN43" s="89"/>
      <c r="EO43" s="89"/>
      <c r="EP43" s="89"/>
      <c r="EQ43" s="89"/>
      <c r="ER43" s="89"/>
      <c r="ES43" s="89"/>
      <c r="ET43" s="89"/>
      <c r="EU43" s="89"/>
      <c r="EV43" s="89"/>
      <c r="EW43" s="89"/>
      <c r="EX43" s="89"/>
      <c r="EY43" s="89"/>
      <c r="EZ43" s="89"/>
      <c r="FA43" s="89"/>
      <c r="FB43" s="89"/>
      <c r="FC43" s="89"/>
      <c r="FD43" s="89"/>
      <c r="FE43" s="89"/>
      <c r="FF43" s="89"/>
      <c r="FG43" s="89"/>
    </row>
    <row r="44" spans="1:163" s="90" customFormat="1" ht="17.25" customHeight="1" x14ac:dyDescent="0.4">
      <c r="A44" s="89"/>
      <c r="B44" s="94" t="s">
        <v>307</v>
      </c>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5"/>
      <c r="BQ44" s="95"/>
      <c r="BR44" s="95"/>
      <c r="BS44" s="95"/>
      <c r="BT44" s="95"/>
      <c r="BU44" s="95"/>
      <c r="BV44" s="95"/>
      <c r="BW44" s="95"/>
      <c r="BX44" s="95"/>
      <c r="BY44" s="95"/>
      <c r="BZ44" s="95"/>
      <c r="CA44" s="95"/>
      <c r="CB44" s="95"/>
      <c r="CC44" s="95"/>
      <c r="CD44" s="95"/>
      <c r="CE44" s="95"/>
      <c r="CF44" s="95"/>
      <c r="CG44" s="95"/>
      <c r="CH44" s="89"/>
      <c r="CI44" s="89"/>
      <c r="CJ44" s="89"/>
      <c r="CK44" s="89"/>
      <c r="CL44" s="89"/>
      <c r="CM44" s="89"/>
      <c r="CN44" s="89"/>
      <c r="CO44" s="89"/>
      <c r="CP44" s="89"/>
      <c r="CQ44" s="89"/>
      <c r="CR44" s="89"/>
      <c r="CS44" s="89"/>
      <c r="CT44" s="89"/>
      <c r="CU44" s="89"/>
      <c r="CV44" s="89"/>
      <c r="CW44" s="89"/>
      <c r="CX44" s="89"/>
      <c r="CY44" s="89"/>
      <c r="CZ44" s="89"/>
      <c r="DA44" s="89"/>
      <c r="DB44" s="89"/>
      <c r="DC44" s="89"/>
      <c r="DD44" s="89"/>
      <c r="DE44" s="89"/>
      <c r="DF44" s="89"/>
      <c r="DG44" s="89"/>
      <c r="DH44" s="89"/>
      <c r="DI44" s="89"/>
      <c r="DJ44" s="89"/>
      <c r="DK44" s="89"/>
      <c r="DL44" s="89"/>
      <c r="DM44" s="89"/>
      <c r="DN44" s="89"/>
      <c r="DO44" s="89"/>
      <c r="DP44" s="89"/>
      <c r="DQ44" s="89"/>
      <c r="DR44" s="89"/>
      <c r="DS44" s="89"/>
      <c r="DT44" s="89"/>
      <c r="DU44" s="89"/>
      <c r="DV44" s="89"/>
      <c r="DW44" s="89"/>
      <c r="DX44" s="89"/>
      <c r="DY44" s="89"/>
      <c r="DZ44" s="89"/>
      <c r="EA44" s="89"/>
      <c r="EB44" s="89"/>
      <c r="EC44" s="89"/>
      <c r="ED44" s="89"/>
      <c r="EE44" s="89"/>
      <c r="EF44" s="89"/>
      <c r="EG44" s="89"/>
      <c r="EH44" s="89"/>
      <c r="EI44" s="89"/>
      <c r="EJ44" s="89"/>
      <c r="EK44" s="89"/>
      <c r="EL44" s="89"/>
      <c r="EM44" s="89"/>
      <c r="EN44" s="89"/>
      <c r="EO44" s="89"/>
      <c r="EP44" s="89"/>
      <c r="EQ44" s="89"/>
      <c r="ER44" s="89"/>
      <c r="ES44" s="89"/>
      <c r="ET44" s="89"/>
      <c r="EU44" s="89"/>
      <c r="EV44" s="89"/>
      <c r="EW44" s="89"/>
      <c r="EX44" s="89"/>
      <c r="EY44" s="89"/>
      <c r="EZ44" s="89"/>
      <c r="FA44" s="89"/>
      <c r="FB44" s="89"/>
      <c r="FC44" s="89"/>
      <c r="FD44" s="89"/>
      <c r="FE44" s="89"/>
      <c r="FF44" s="89"/>
      <c r="FG44" s="89"/>
    </row>
    <row r="45" spans="1:163" s="90" customFormat="1" ht="17.25" customHeight="1" x14ac:dyDescent="0.4">
      <c r="A45" s="89"/>
      <c r="B45" s="96" t="s">
        <v>308</v>
      </c>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5"/>
      <c r="BQ45" s="95"/>
      <c r="BR45" s="95"/>
      <c r="BS45" s="95"/>
      <c r="BT45" s="95"/>
      <c r="BU45" s="95"/>
      <c r="BV45" s="95"/>
      <c r="BW45" s="95"/>
      <c r="BX45" s="95"/>
      <c r="BY45" s="95"/>
      <c r="BZ45" s="95"/>
      <c r="CA45" s="95"/>
      <c r="CB45" s="95"/>
      <c r="CC45" s="95"/>
      <c r="CD45" s="95"/>
      <c r="CE45" s="95"/>
      <c r="CF45" s="95"/>
      <c r="CG45" s="95"/>
      <c r="CH45" s="89"/>
      <c r="CI45" s="89"/>
      <c r="CJ45" s="89"/>
      <c r="CK45" s="89"/>
      <c r="CL45" s="89"/>
      <c r="CM45" s="89"/>
      <c r="CN45" s="89"/>
      <c r="CO45" s="89"/>
      <c r="CP45" s="89"/>
      <c r="CQ45" s="89"/>
      <c r="CR45" s="89"/>
      <c r="CS45" s="89"/>
      <c r="CT45" s="89"/>
      <c r="CU45" s="89"/>
      <c r="CV45" s="89"/>
      <c r="CW45" s="89"/>
      <c r="CX45" s="89"/>
      <c r="CY45" s="89"/>
      <c r="CZ45" s="89"/>
      <c r="DA45" s="89"/>
      <c r="DB45" s="89"/>
      <c r="DC45" s="89"/>
      <c r="DD45" s="89"/>
      <c r="DE45" s="89"/>
      <c r="DF45" s="89"/>
      <c r="DG45" s="89"/>
      <c r="DH45" s="89"/>
      <c r="DI45" s="89"/>
      <c r="DJ45" s="89"/>
      <c r="DK45" s="89"/>
      <c r="DL45" s="89"/>
      <c r="DM45" s="89"/>
      <c r="DN45" s="89"/>
      <c r="DO45" s="89"/>
      <c r="DP45" s="89"/>
      <c r="DQ45" s="89"/>
      <c r="DR45" s="89"/>
      <c r="DS45" s="89"/>
      <c r="DT45" s="89"/>
      <c r="DU45" s="89"/>
      <c r="DV45" s="89"/>
      <c r="DW45" s="89"/>
      <c r="DX45" s="89"/>
      <c r="DY45" s="89"/>
      <c r="DZ45" s="89"/>
      <c r="EA45" s="89"/>
      <c r="EB45" s="89"/>
      <c r="EC45" s="89"/>
      <c r="ED45" s="89"/>
      <c r="EE45" s="89"/>
      <c r="EF45" s="89"/>
      <c r="EG45" s="89"/>
      <c r="EH45" s="89"/>
      <c r="EI45" s="89"/>
      <c r="EJ45" s="89"/>
      <c r="EK45" s="89"/>
      <c r="EL45" s="89"/>
      <c r="EM45" s="89"/>
      <c r="EN45" s="89"/>
      <c r="EO45" s="89"/>
      <c r="EP45" s="89"/>
      <c r="EQ45" s="89"/>
      <c r="ER45" s="89"/>
      <c r="ES45" s="89"/>
      <c r="ET45" s="89"/>
      <c r="EU45" s="89"/>
      <c r="EV45" s="89"/>
      <c r="EW45" s="89"/>
      <c r="EX45" s="89"/>
      <c r="EY45" s="89"/>
      <c r="EZ45" s="89"/>
      <c r="FA45" s="89"/>
      <c r="FB45" s="89"/>
      <c r="FC45" s="89"/>
      <c r="FD45" s="89"/>
      <c r="FE45" s="89"/>
      <c r="FF45" s="89"/>
      <c r="FG45" s="89"/>
    </row>
    <row r="46" spans="1:163" s="90" customFormat="1" ht="17.25" customHeight="1" x14ac:dyDescent="0.4">
      <c r="A46" s="89"/>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5"/>
      <c r="BQ46" s="95"/>
      <c r="BR46" s="95"/>
      <c r="BS46" s="95"/>
      <c r="BT46" s="95"/>
      <c r="BU46" s="95"/>
      <c r="BV46" s="95"/>
      <c r="BW46" s="95"/>
      <c r="BX46" s="95"/>
      <c r="BY46" s="95"/>
      <c r="BZ46" s="95"/>
      <c r="CA46" s="95"/>
      <c r="CB46" s="95"/>
      <c r="CC46" s="95"/>
      <c r="CD46" s="95"/>
      <c r="CE46" s="95"/>
      <c r="CF46" s="95"/>
      <c r="CG46" s="95"/>
      <c r="CH46" s="89"/>
      <c r="CI46" s="89"/>
      <c r="CJ46" s="89"/>
      <c r="CK46" s="89"/>
      <c r="CL46" s="89"/>
      <c r="CM46" s="89"/>
      <c r="CN46" s="89"/>
      <c r="CO46" s="89"/>
      <c r="CP46" s="89"/>
      <c r="CQ46" s="89"/>
      <c r="CR46" s="89"/>
      <c r="CS46" s="89"/>
      <c r="CT46" s="89"/>
      <c r="CU46" s="89"/>
      <c r="CV46" s="89"/>
      <c r="CW46" s="89"/>
      <c r="CX46" s="89"/>
      <c r="CY46" s="89"/>
      <c r="CZ46" s="89"/>
      <c r="DA46" s="89"/>
      <c r="DB46" s="89"/>
      <c r="DC46" s="89"/>
      <c r="DD46" s="89"/>
      <c r="DE46" s="89"/>
      <c r="DF46" s="89"/>
      <c r="DG46" s="89"/>
      <c r="DH46" s="89"/>
      <c r="DI46" s="89"/>
      <c r="DJ46" s="89"/>
      <c r="DK46" s="89"/>
      <c r="DL46" s="89"/>
      <c r="DM46" s="89"/>
      <c r="DN46" s="89"/>
      <c r="DO46" s="89"/>
      <c r="DP46" s="89"/>
      <c r="DQ46" s="89"/>
      <c r="DR46" s="89"/>
      <c r="DS46" s="89"/>
      <c r="DT46" s="89"/>
      <c r="DU46" s="89"/>
      <c r="DV46" s="89"/>
      <c r="DW46" s="89"/>
      <c r="DX46" s="89"/>
      <c r="DY46" s="89"/>
      <c r="DZ46" s="89"/>
      <c r="EA46" s="89"/>
      <c r="EB46" s="89"/>
      <c r="EC46" s="89"/>
      <c r="ED46" s="89"/>
      <c r="EE46" s="89"/>
      <c r="EF46" s="89"/>
      <c r="EG46" s="89"/>
      <c r="EH46" s="89"/>
      <c r="EI46" s="89"/>
      <c r="EJ46" s="89"/>
      <c r="EK46" s="89"/>
      <c r="EL46" s="89"/>
      <c r="EM46" s="89"/>
      <c r="EN46" s="89"/>
      <c r="EO46" s="89"/>
      <c r="EP46" s="89"/>
      <c r="EQ46" s="89"/>
      <c r="ER46" s="89"/>
      <c r="ES46" s="89"/>
      <c r="ET46" s="89"/>
      <c r="EU46" s="89"/>
      <c r="EV46" s="89"/>
      <c r="EW46" s="89"/>
      <c r="EX46" s="89"/>
      <c r="EY46" s="89"/>
      <c r="EZ46" s="89"/>
      <c r="FA46" s="89"/>
      <c r="FB46" s="89"/>
      <c r="FC46" s="89"/>
      <c r="FD46" s="89"/>
      <c r="FE46" s="89"/>
      <c r="FF46" s="89"/>
      <c r="FG46" s="89"/>
    </row>
    <row r="47" spans="1:163" s="78" customFormat="1" ht="11.25" customHeight="1" x14ac:dyDescent="0.4">
      <c r="A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c r="EO47" s="76"/>
      <c r="EP47" s="76"/>
      <c r="EQ47" s="76"/>
      <c r="ER47" s="76"/>
      <c r="ES47" s="76"/>
      <c r="ET47" s="76"/>
      <c r="EU47" s="76"/>
      <c r="EV47" s="76"/>
      <c r="EW47" s="76"/>
      <c r="EX47" s="76"/>
      <c r="EY47" s="76"/>
      <c r="EZ47" s="76"/>
      <c r="FA47" s="76"/>
      <c r="FB47" s="76"/>
      <c r="FC47" s="76"/>
      <c r="FD47" s="76"/>
      <c r="FE47" s="76"/>
      <c r="FF47" s="76"/>
      <c r="FG47" s="76"/>
    </row>
    <row r="48" spans="1:163" s="78" customFormat="1" ht="11.25" customHeight="1" x14ac:dyDescent="0.4">
      <c r="A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c r="EO48" s="76"/>
      <c r="EP48" s="76"/>
      <c r="EQ48" s="76"/>
      <c r="ER48" s="76"/>
      <c r="ES48" s="76"/>
      <c r="ET48" s="76"/>
      <c r="EU48" s="76"/>
      <c r="EV48" s="76"/>
      <c r="EW48" s="76"/>
      <c r="EX48" s="76"/>
      <c r="EY48" s="76"/>
      <c r="EZ48" s="76"/>
      <c r="FA48" s="76"/>
      <c r="FB48" s="76"/>
      <c r="FC48" s="76"/>
      <c r="FD48" s="76"/>
      <c r="FE48" s="76"/>
      <c r="FF48" s="76"/>
      <c r="FG48" s="76"/>
    </row>
    <row r="49" spans="1:163" s="78" customFormat="1" ht="11.25" customHeight="1" x14ac:dyDescent="0.4">
      <c r="A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c r="EO49" s="76"/>
      <c r="EP49" s="76"/>
      <c r="EQ49" s="76"/>
      <c r="ER49" s="76"/>
      <c r="ES49" s="76"/>
      <c r="ET49" s="76"/>
      <c r="EU49" s="76"/>
      <c r="EV49" s="76"/>
      <c r="EW49" s="76"/>
      <c r="EX49" s="76"/>
      <c r="EY49" s="76"/>
      <c r="EZ49" s="76"/>
      <c r="FA49" s="76"/>
      <c r="FB49" s="76"/>
      <c r="FC49" s="76"/>
      <c r="FD49" s="76"/>
      <c r="FE49" s="76"/>
      <c r="FF49" s="76"/>
      <c r="FG49" s="76"/>
    </row>
    <row r="50" spans="1:163" ht="11.25" customHeight="1" x14ac:dyDescent="0.4"/>
    <row r="51" spans="1:163" ht="11.25" customHeight="1" x14ac:dyDescent="0.4"/>
    <row r="52" spans="1:163" ht="11.25" customHeight="1" x14ac:dyDescent="0.4"/>
    <row r="53" spans="1:163" ht="11.25" customHeight="1" x14ac:dyDescent="0.4"/>
    <row r="54" spans="1:163" ht="11.25" customHeight="1" x14ac:dyDescent="0.4"/>
    <row r="55" spans="1:163" ht="11.25" customHeight="1" x14ac:dyDescent="0.4"/>
    <row r="56" spans="1:163" ht="11.25" customHeight="1" x14ac:dyDescent="0.4"/>
    <row r="57" spans="1:163" ht="11.25" customHeight="1" x14ac:dyDescent="0.4"/>
    <row r="58" spans="1:163" ht="11.25" customHeight="1" x14ac:dyDescent="0.4"/>
    <row r="59" spans="1:163" ht="11.25" customHeight="1" x14ac:dyDescent="0.4"/>
    <row r="60" spans="1:163" ht="11.25" customHeight="1" x14ac:dyDescent="0.4"/>
    <row r="61" spans="1:163" ht="11.25" customHeight="1" x14ac:dyDescent="0.4"/>
    <row r="62" spans="1:163" ht="11.25" customHeight="1" x14ac:dyDescent="0.4"/>
    <row r="63" spans="1:163" ht="11.25" customHeight="1" x14ac:dyDescent="0.4"/>
    <row r="64" spans="1:163" ht="11.25" customHeight="1" x14ac:dyDescent="0.4"/>
    <row r="65" ht="11.25" customHeight="1" x14ac:dyDescent="0.4"/>
    <row r="66" ht="11.25" customHeight="1" x14ac:dyDescent="0.4"/>
    <row r="67" ht="11.25" customHeight="1" x14ac:dyDescent="0.4"/>
    <row r="68" ht="11.25" customHeight="1" x14ac:dyDescent="0.4"/>
  </sheetData>
  <sheetProtection algorithmName="SHA-512" hashValue="BUt/u/noJWiyALI3fB6hfgfNizReq1rPjte+0f8/KjWT9mcJp3rUd0SJEAfA46CJlbmFSJNZoZCuqmVP0Z1ZDQ==" saltValue="vx6rDpwSmGegEs3789jXrA==" spinCount="100000" sheet="1" objects="1" scenarios="1" formatCells="0" selectLockedCells="1"/>
  <mergeCells count="84">
    <mergeCell ref="BA2:BF2"/>
    <mergeCell ref="BI2:CD2"/>
    <mergeCell ref="BI3:CD3"/>
    <mergeCell ref="BK4:CB4"/>
    <mergeCell ref="B5:L7"/>
    <mergeCell ref="M5:Y7"/>
    <mergeCell ref="Z5:AL7"/>
    <mergeCell ref="AM5:AY7"/>
    <mergeCell ref="AZ5:CG7"/>
    <mergeCell ref="B8:L10"/>
    <mergeCell ref="M8:Y10"/>
    <mergeCell ref="Z8:AL10"/>
    <mergeCell ref="AM8:AY16"/>
    <mergeCell ref="AZ8:CG10"/>
    <mergeCell ref="B11:L13"/>
    <mergeCell ref="M11:Y13"/>
    <mergeCell ref="Z11:AL13"/>
    <mergeCell ref="AZ11:CG13"/>
    <mergeCell ref="B14:L16"/>
    <mergeCell ref="M14:Y16"/>
    <mergeCell ref="Z14:AL16"/>
    <mergeCell ref="AZ14:CG16"/>
    <mergeCell ref="AM17:AU19"/>
    <mergeCell ref="AV17:AY19"/>
    <mergeCell ref="AZ17:CG19"/>
    <mergeCell ref="B20:L22"/>
    <mergeCell ref="M20:U22"/>
    <mergeCell ref="V20:Y22"/>
    <mergeCell ref="Z20:AH22"/>
    <mergeCell ref="AI20:AL22"/>
    <mergeCell ref="AM20:AU22"/>
    <mergeCell ref="AV20:AY22"/>
    <mergeCell ref="AZ20:CG22"/>
    <mergeCell ref="B17:L19"/>
    <mergeCell ref="M17:U19"/>
    <mergeCell ref="V17:Y19"/>
    <mergeCell ref="Z17:AH19"/>
    <mergeCell ref="AI17:AL19"/>
    <mergeCell ref="AV23:AY25"/>
    <mergeCell ref="AZ23:CG25"/>
    <mergeCell ref="B26:L28"/>
    <mergeCell ref="M26:Y28"/>
    <mergeCell ref="Z26:AL28"/>
    <mergeCell ref="AM26:AY28"/>
    <mergeCell ref="AZ26:CG28"/>
    <mergeCell ref="B23:L25"/>
    <mergeCell ref="M23:U25"/>
    <mergeCell ref="V23:Y25"/>
    <mergeCell ref="Z23:AH25"/>
    <mergeCell ref="AI23:AL25"/>
    <mergeCell ref="AM23:AU25"/>
    <mergeCell ref="AU29:AY31"/>
    <mergeCell ref="AZ29:CG31"/>
    <mergeCell ref="B32:L34"/>
    <mergeCell ref="M32:Y37"/>
    <mergeCell ref="Z32:AG34"/>
    <mergeCell ref="AI32:AL34"/>
    <mergeCell ref="AM32:AT34"/>
    <mergeCell ref="AV32:AY34"/>
    <mergeCell ref="AZ32:CG34"/>
    <mergeCell ref="B35:L37"/>
    <mergeCell ref="B29:L31"/>
    <mergeCell ref="M29:T31"/>
    <mergeCell ref="U29:Y31"/>
    <mergeCell ref="Z29:AG31"/>
    <mergeCell ref="AH29:AL31"/>
    <mergeCell ref="AM29:AT31"/>
    <mergeCell ref="Z35:AH37"/>
    <mergeCell ref="AI35:AL37"/>
    <mergeCell ref="AM35:AU37"/>
    <mergeCell ref="AV35:AY37"/>
    <mergeCell ref="AZ35:CG37"/>
    <mergeCell ref="AZ38:CG40"/>
    <mergeCell ref="B41:Y43"/>
    <mergeCell ref="Z41:AH43"/>
    <mergeCell ref="AI41:AL43"/>
    <mergeCell ref="AM41:AU43"/>
    <mergeCell ref="AV41:AY43"/>
    <mergeCell ref="AZ41:CG43"/>
    <mergeCell ref="B38:Y40"/>
    <mergeCell ref="Z38:AH40"/>
    <mergeCell ref="AI38:AL40"/>
    <mergeCell ref="AM38:AU40"/>
    <mergeCell ref="AV38:AY40"/>
  </mergeCells>
  <phoneticPr fontId="1"/>
  <dataValidations count="1">
    <dataValidation type="list" allowBlank="1" showInputMessage="1" showErrorMessage="1" sqref="M26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M65562 JI65562 TE65562 ADA65562 AMW65562 AWS65562 BGO65562 BQK65562 CAG65562 CKC65562 CTY65562 DDU65562 DNQ65562 DXM65562 EHI65562 ERE65562 FBA65562 FKW65562 FUS65562 GEO65562 GOK65562 GYG65562 HIC65562 HRY65562 IBU65562 ILQ65562 IVM65562 JFI65562 JPE65562 JZA65562 KIW65562 KSS65562 LCO65562 LMK65562 LWG65562 MGC65562 MPY65562 MZU65562 NJQ65562 NTM65562 ODI65562 ONE65562 OXA65562 PGW65562 PQS65562 QAO65562 QKK65562 QUG65562 REC65562 RNY65562 RXU65562 SHQ65562 SRM65562 TBI65562 TLE65562 TVA65562 UEW65562 UOS65562 UYO65562 VIK65562 VSG65562 WCC65562 WLY65562 WVU65562 M131098 JI131098 TE131098 ADA131098 AMW131098 AWS131098 BGO131098 BQK131098 CAG131098 CKC131098 CTY131098 DDU131098 DNQ131098 DXM131098 EHI131098 ERE131098 FBA131098 FKW131098 FUS131098 GEO131098 GOK131098 GYG131098 HIC131098 HRY131098 IBU131098 ILQ131098 IVM131098 JFI131098 JPE131098 JZA131098 KIW131098 KSS131098 LCO131098 LMK131098 LWG131098 MGC131098 MPY131098 MZU131098 NJQ131098 NTM131098 ODI131098 ONE131098 OXA131098 PGW131098 PQS131098 QAO131098 QKK131098 QUG131098 REC131098 RNY131098 RXU131098 SHQ131098 SRM131098 TBI131098 TLE131098 TVA131098 UEW131098 UOS131098 UYO131098 VIK131098 VSG131098 WCC131098 WLY131098 WVU131098 M196634 JI196634 TE196634 ADA196634 AMW196634 AWS196634 BGO196634 BQK196634 CAG196634 CKC196634 CTY196634 DDU196634 DNQ196634 DXM196634 EHI196634 ERE196634 FBA196634 FKW196634 FUS196634 GEO196634 GOK196634 GYG196634 HIC196634 HRY196634 IBU196634 ILQ196634 IVM196634 JFI196634 JPE196634 JZA196634 KIW196634 KSS196634 LCO196634 LMK196634 LWG196634 MGC196634 MPY196634 MZU196634 NJQ196634 NTM196634 ODI196634 ONE196634 OXA196634 PGW196634 PQS196634 QAO196634 QKK196634 QUG196634 REC196634 RNY196634 RXU196634 SHQ196634 SRM196634 TBI196634 TLE196634 TVA196634 UEW196634 UOS196634 UYO196634 VIK196634 VSG196634 WCC196634 WLY196634 WVU196634 M262170 JI262170 TE262170 ADA262170 AMW262170 AWS262170 BGO262170 BQK262170 CAG262170 CKC262170 CTY262170 DDU262170 DNQ262170 DXM262170 EHI262170 ERE262170 FBA262170 FKW262170 FUS262170 GEO262170 GOK262170 GYG262170 HIC262170 HRY262170 IBU262170 ILQ262170 IVM262170 JFI262170 JPE262170 JZA262170 KIW262170 KSS262170 LCO262170 LMK262170 LWG262170 MGC262170 MPY262170 MZU262170 NJQ262170 NTM262170 ODI262170 ONE262170 OXA262170 PGW262170 PQS262170 QAO262170 QKK262170 QUG262170 REC262170 RNY262170 RXU262170 SHQ262170 SRM262170 TBI262170 TLE262170 TVA262170 UEW262170 UOS262170 UYO262170 VIK262170 VSG262170 WCC262170 WLY262170 WVU262170 M327706 JI327706 TE327706 ADA327706 AMW327706 AWS327706 BGO327706 BQK327706 CAG327706 CKC327706 CTY327706 DDU327706 DNQ327706 DXM327706 EHI327706 ERE327706 FBA327706 FKW327706 FUS327706 GEO327706 GOK327706 GYG327706 HIC327706 HRY327706 IBU327706 ILQ327706 IVM327706 JFI327706 JPE327706 JZA327706 KIW327706 KSS327706 LCO327706 LMK327706 LWG327706 MGC327706 MPY327706 MZU327706 NJQ327706 NTM327706 ODI327706 ONE327706 OXA327706 PGW327706 PQS327706 QAO327706 QKK327706 QUG327706 REC327706 RNY327706 RXU327706 SHQ327706 SRM327706 TBI327706 TLE327706 TVA327706 UEW327706 UOS327706 UYO327706 VIK327706 VSG327706 WCC327706 WLY327706 WVU327706 M393242 JI393242 TE393242 ADA393242 AMW393242 AWS393242 BGO393242 BQK393242 CAG393242 CKC393242 CTY393242 DDU393242 DNQ393242 DXM393242 EHI393242 ERE393242 FBA393242 FKW393242 FUS393242 GEO393242 GOK393242 GYG393242 HIC393242 HRY393242 IBU393242 ILQ393242 IVM393242 JFI393242 JPE393242 JZA393242 KIW393242 KSS393242 LCO393242 LMK393242 LWG393242 MGC393242 MPY393242 MZU393242 NJQ393242 NTM393242 ODI393242 ONE393242 OXA393242 PGW393242 PQS393242 QAO393242 QKK393242 QUG393242 REC393242 RNY393242 RXU393242 SHQ393242 SRM393242 TBI393242 TLE393242 TVA393242 UEW393242 UOS393242 UYO393242 VIK393242 VSG393242 WCC393242 WLY393242 WVU393242 M458778 JI458778 TE458778 ADA458778 AMW458778 AWS458778 BGO458778 BQK458778 CAG458778 CKC458778 CTY458778 DDU458778 DNQ458778 DXM458778 EHI458778 ERE458778 FBA458778 FKW458778 FUS458778 GEO458778 GOK458778 GYG458778 HIC458778 HRY458778 IBU458778 ILQ458778 IVM458778 JFI458778 JPE458778 JZA458778 KIW458778 KSS458778 LCO458778 LMK458778 LWG458778 MGC458778 MPY458778 MZU458778 NJQ458778 NTM458778 ODI458778 ONE458778 OXA458778 PGW458778 PQS458778 QAO458778 QKK458778 QUG458778 REC458778 RNY458778 RXU458778 SHQ458778 SRM458778 TBI458778 TLE458778 TVA458778 UEW458778 UOS458778 UYO458778 VIK458778 VSG458778 WCC458778 WLY458778 WVU458778 M524314 JI524314 TE524314 ADA524314 AMW524314 AWS524314 BGO524314 BQK524314 CAG524314 CKC524314 CTY524314 DDU524314 DNQ524314 DXM524314 EHI524314 ERE524314 FBA524314 FKW524314 FUS524314 GEO524314 GOK524314 GYG524314 HIC524314 HRY524314 IBU524314 ILQ524314 IVM524314 JFI524314 JPE524314 JZA524314 KIW524314 KSS524314 LCO524314 LMK524314 LWG524314 MGC524314 MPY524314 MZU524314 NJQ524314 NTM524314 ODI524314 ONE524314 OXA524314 PGW524314 PQS524314 QAO524314 QKK524314 QUG524314 REC524314 RNY524314 RXU524314 SHQ524314 SRM524314 TBI524314 TLE524314 TVA524314 UEW524314 UOS524314 UYO524314 VIK524314 VSG524314 WCC524314 WLY524314 WVU524314 M589850 JI589850 TE589850 ADA589850 AMW589850 AWS589850 BGO589850 BQK589850 CAG589850 CKC589850 CTY589850 DDU589850 DNQ589850 DXM589850 EHI589850 ERE589850 FBA589850 FKW589850 FUS589850 GEO589850 GOK589850 GYG589850 HIC589850 HRY589850 IBU589850 ILQ589850 IVM589850 JFI589850 JPE589850 JZA589850 KIW589850 KSS589850 LCO589850 LMK589850 LWG589850 MGC589850 MPY589850 MZU589850 NJQ589850 NTM589850 ODI589850 ONE589850 OXA589850 PGW589850 PQS589850 QAO589850 QKK589850 QUG589850 REC589850 RNY589850 RXU589850 SHQ589850 SRM589850 TBI589850 TLE589850 TVA589850 UEW589850 UOS589850 UYO589850 VIK589850 VSG589850 WCC589850 WLY589850 WVU589850 M655386 JI655386 TE655386 ADA655386 AMW655386 AWS655386 BGO655386 BQK655386 CAG655386 CKC655386 CTY655386 DDU655386 DNQ655386 DXM655386 EHI655386 ERE655386 FBA655386 FKW655386 FUS655386 GEO655386 GOK655386 GYG655386 HIC655386 HRY655386 IBU655386 ILQ655386 IVM655386 JFI655386 JPE655386 JZA655386 KIW655386 KSS655386 LCO655386 LMK655386 LWG655386 MGC655386 MPY655386 MZU655386 NJQ655386 NTM655386 ODI655386 ONE655386 OXA655386 PGW655386 PQS655386 QAO655386 QKK655386 QUG655386 REC655386 RNY655386 RXU655386 SHQ655386 SRM655386 TBI655386 TLE655386 TVA655386 UEW655386 UOS655386 UYO655386 VIK655386 VSG655386 WCC655386 WLY655386 WVU655386 M720922 JI720922 TE720922 ADA720922 AMW720922 AWS720922 BGO720922 BQK720922 CAG720922 CKC720922 CTY720922 DDU720922 DNQ720922 DXM720922 EHI720922 ERE720922 FBA720922 FKW720922 FUS720922 GEO720922 GOK720922 GYG720922 HIC720922 HRY720922 IBU720922 ILQ720922 IVM720922 JFI720922 JPE720922 JZA720922 KIW720922 KSS720922 LCO720922 LMK720922 LWG720922 MGC720922 MPY720922 MZU720922 NJQ720922 NTM720922 ODI720922 ONE720922 OXA720922 PGW720922 PQS720922 QAO720922 QKK720922 QUG720922 REC720922 RNY720922 RXU720922 SHQ720922 SRM720922 TBI720922 TLE720922 TVA720922 UEW720922 UOS720922 UYO720922 VIK720922 VSG720922 WCC720922 WLY720922 WVU720922 M786458 JI786458 TE786458 ADA786458 AMW786458 AWS786458 BGO786458 BQK786458 CAG786458 CKC786458 CTY786458 DDU786458 DNQ786458 DXM786458 EHI786458 ERE786458 FBA786458 FKW786458 FUS786458 GEO786458 GOK786458 GYG786458 HIC786458 HRY786458 IBU786458 ILQ786458 IVM786458 JFI786458 JPE786458 JZA786458 KIW786458 KSS786458 LCO786458 LMK786458 LWG786458 MGC786458 MPY786458 MZU786458 NJQ786458 NTM786458 ODI786458 ONE786458 OXA786458 PGW786458 PQS786458 QAO786458 QKK786458 QUG786458 REC786458 RNY786458 RXU786458 SHQ786458 SRM786458 TBI786458 TLE786458 TVA786458 UEW786458 UOS786458 UYO786458 VIK786458 VSG786458 WCC786458 WLY786458 WVU786458 M851994 JI851994 TE851994 ADA851994 AMW851994 AWS851994 BGO851994 BQK851994 CAG851994 CKC851994 CTY851994 DDU851994 DNQ851994 DXM851994 EHI851994 ERE851994 FBA851994 FKW851994 FUS851994 GEO851994 GOK851994 GYG851994 HIC851994 HRY851994 IBU851994 ILQ851994 IVM851994 JFI851994 JPE851994 JZA851994 KIW851994 KSS851994 LCO851994 LMK851994 LWG851994 MGC851994 MPY851994 MZU851994 NJQ851994 NTM851994 ODI851994 ONE851994 OXA851994 PGW851994 PQS851994 QAO851994 QKK851994 QUG851994 REC851994 RNY851994 RXU851994 SHQ851994 SRM851994 TBI851994 TLE851994 TVA851994 UEW851994 UOS851994 UYO851994 VIK851994 VSG851994 WCC851994 WLY851994 WVU851994 M917530 JI917530 TE917530 ADA917530 AMW917530 AWS917530 BGO917530 BQK917530 CAG917530 CKC917530 CTY917530 DDU917530 DNQ917530 DXM917530 EHI917530 ERE917530 FBA917530 FKW917530 FUS917530 GEO917530 GOK917530 GYG917530 HIC917530 HRY917530 IBU917530 ILQ917530 IVM917530 JFI917530 JPE917530 JZA917530 KIW917530 KSS917530 LCO917530 LMK917530 LWG917530 MGC917530 MPY917530 MZU917530 NJQ917530 NTM917530 ODI917530 ONE917530 OXA917530 PGW917530 PQS917530 QAO917530 QKK917530 QUG917530 REC917530 RNY917530 RXU917530 SHQ917530 SRM917530 TBI917530 TLE917530 TVA917530 UEW917530 UOS917530 UYO917530 VIK917530 VSG917530 WCC917530 WLY917530 WVU917530 M983066 JI983066 TE983066 ADA983066 AMW983066 AWS983066 BGO983066 BQK983066 CAG983066 CKC983066 CTY983066 DDU983066 DNQ983066 DXM983066 EHI983066 ERE983066 FBA983066 FKW983066 FUS983066 GEO983066 GOK983066 GYG983066 HIC983066 HRY983066 IBU983066 ILQ983066 IVM983066 JFI983066 JPE983066 JZA983066 KIW983066 KSS983066 LCO983066 LMK983066 LWG983066 MGC983066 MPY983066 MZU983066 NJQ983066 NTM983066 ODI983066 ONE983066 OXA983066 PGW983066 PQS983066 QAO983066 QKK983066 QUG983066 REC983066 RNY983066 RXU983066 SHQ983066 SRM983066 TBI983066 TLE983066 TVA983066 UEW983066 UOS983066 UYO983066 VIK983066 VSG983066 WCC983066 WLY983066 WVU983066 Z26 JV26 TR26 ADN26 ANJ26 AXF26 BHB26 BQX26 CAT26 CKP26 CUL26 DEH26 DOD26 DXZ26 EHV26 ERR26 FBN26 FLJ26 FVF26 GFB26 GOX26 GYT26 HIP26 HSL26 ICH26 IMD26 IVZ26 JFV26 JPR26 JZN26 KJJ26 KTF26 LDB26 LMX26 LWT26 MGP26 MQL26 NAH26 NKD26 NTZ26 ODV26 ONR26 OXN26 PHJ26 PRF26 QBB26 QKX26 QUT26 REP26 ROL26 RYH26 SID26 SRZ26 TBV26 TLR26 TVN26 UFJ26 UPF26 UZB26 VIX26 VST26 WCP26 WML26 WWH26 Z65562 JV65562 TR65562 ADN65562 ANJ65562 AXF65562 BHB65562 BQX65562 CAT65562 CKP65562 CUL65562 DEH65562 DOD65562 DXZ65562 EHV65562 ERR65562 FBN65562 FLJ65562 FVF65562 GFB65562 GOX65562 GYT65562 HIP65562 HSL65562 ICH65562 IMD65562 IVZ65562 JFV65562 JPR65562 JZN65562 KJJ65562 KTF65562 LDB65562 LMX65562 LWT65562 MGP65562 MQL65562 NAH65562 NKD65562 NTZ65562 ODV65562 ONR65562 OXN65562 PHJ65562 PRF65562 QBB65562 QKX65562 QUT65562 REP65562 ROL65562 RYH65562 SID65562 SRZ65562 TBV65562 TLR65562 TVN65562 UFJ65562 UPF65562 UZB65562 VIX65562 VST65562 WCP65562 WML65562 WWH65562 Z131098 JV131098 TR131098 ADN131098 ANJ131098 AXF131098 BHB131098 BQX131098 CAT131098 CKP131098 CUL131098 DEH131098 DOD131098 DXZ131098 EHV131098 ERR131098 FBN131098 FLJ131098 FVF131098 GFB131098 GOX131098 GYT131098 HIP131098 HSL131098 ICH131098 IMD131098 IVZ131098 JFV131098 JPR131098 JZN131098 KJJ131098 KTF131098 LDB131098 LMX131098 LWT131098 MGP131098 MQL131098 NAH131098 NKD131098 NTZ131098 ODV131098 ONR131098 OXN131098 PHJ131098 PRF131098 QBB131098 QKX131098 QUT131098 REP131098 ROL131098 RYH131098 SID131098 SRZ131098 TBV131098 TLR131098 TVN131098 UFJ131098 UPF131098 UZB131098 VIX131098 VST131098 WCP131098 WML131098 WWH131098 Z196634 JV196634 TR196634 ADN196634 ANJ196634 AXF196634 BHB196634 BQX196634 CAT196634 CKP196634 CUL196634 DEH196634 DOD196634 DXZ196634 EHV196634 ERR196634 FBN196634 FLJ196634 FVF196634 GFB196634 GOX196634 GYT196634 HIP196634 HSL196634 ICH196634 IMD196634 IVZ196634 JFV196634 JPR196634 JZN196634 KJJ196634 KTF196634 LDB196634 LMX196634 LWT196634 MGP196634 MQL196634 NAH196634 NKD196634 NTZ196634 ODV196634 ONR196634 OXN196634 PHJ196634 PRF196634 QBB196634 QKX196634 QUT196634 REP196634 ROL196634 RYH196634 SID196634 SRZ196634 TBV196634 TLR196634 TVN196634 UFJ196634 UPF196634 UZB196634 VIX196634 VST196634 WCP196634 WML196634 WWH196634 Z262170 JV262170 TR262170 ADN262170 ANJ262170 AXF262170 BHB262170 BQX262170 CAT262170 CKP262170 CUL262170 DEH262170 DOD262170 DXZ262170 EHV262170 ERR262170 FBN262170 FLJ262170 FVF262170 GFB262170 GOX262170 GYT262170 HIP262170 HSL262170 ICH262170 IMD262170 IVZ262170 JFV262170 JPR262170 JZN262170 KJJ262170 KTF262170 LDB262170 LMX262170 LWT262170 MGP262170 MQL262170 NAH262170 NKD262170 NTZ262170 ODV262170 ONR262170 OXN262170 PHJ262170 PRF262170 QBB262170 QKX262170 QUT262170 REP262170 ROL262170 RYH262170 SID262170 SRZ262170 TBV262170 TLR262170 TVN262170 UFJ262170 UPF262170 UZB262170 VIX262170 VST262170 WCP262170 WML262170 WWH262170 Z327706 JV327706 TR327706 ADN327706 ANJ327706 AXF327706 BHB327706 BQX327706 CAT327706 CKP327706 CUL327706 DEH327706 DOD327706 DXZ327706 EHV327706 ERR327706 FBN327706 FLJ327706 FVF327706 GFB327706 GOX327706 GYT327706 HIP327706 HSL327706 ICH327706 IMD327706 IVZ327706 JFV327706 JPR327706 JZN327706 KJJ327706 KTF327706 LDB327706 LMX327706 LWT327706 MGP327706 MQL327706 NAH327706 NKD327706 NTZ327706 ODV327706 ONR327706 OXN327706 PHJ327706 PRF327706 QBB327706 QKX327706 QUT327706 REP327706 ROL327706 RYH327706 SID327706 SRZ327706 TBV327706 TLR327706 TVN327706 UFJ327706 UPF327706 UZB327706 VIX327706 VST327706 WCP327706 WML327706 WWH327706 Z393242 JV393242 TR393242 ADN393242 ANJ393242 AXF393242 BHB393242 BQX393242 CAT393242 CKP393242 CUL393242 DEH393242 DOD393242 DXZ393242 EHV393242 ERR393242 FBN393242 FLJ393242 FVF393242 GFB393242 GOX393242 GYT393242 HIP393242 HSL393242 ICH393242 IMD393242 IVZ393242 JFV393242 JPR393242 JZN393242 KJJ393242 KTF393242 LDB393242 LMX393242 LWT393242 MGP393242 MQL393242 NAH393242 NKD393242 NTZ393242 ODV393242 ONR393242 OXN393242 PHJ393242 PRF393242 QBB393242 QKX393242 QUT393242 REP393242 ROL393242 RYH393242 SID393242 SRZ393242 TBV393242 TLR393242 TVN393242 UFJ393242 UPF393242 UZB393242 VIX393242 VST393242 WCP393242 WML393242 WWH393242 Z458778 JV458778 TR458778 ADN458778 ANJ458778 AXF458778 BHB458778 BQX458778 CAT458778 CKP458778 CUL458778 DEH458778 DOD458778 DXZ458778 EHV458778 ERR458778 FBN458778 FLJ458778 FVF458778 GFB458778 GOX458778 GYT458778 HIP458778 HSL458778 ICH458778 IMD458778 IVZ458778 JFV458778 JPR458778 JZN458778 KJJ458778 KTF458778 LDB458778 LMX458778 LWT458778 MGP458778 MQL458778 NAH458778 NKD458778 NTZ458778 ODV458778 ONR458778 OXN458778 PHJ458778 PRF458778 QBB458778 QKX458778 QUT458778 REP458778 ROL458778 RYH458778 SID458778 SRZ458778 TBV458778 TLR458778 TVN458778 UFJ458778 UPF458778 UZB458778 VIX458778 VST458778 WCP458778 WML458778 WWH458778 Z524314 JV524314 TR524314 ADN524314 ANJ524314 AXF524314 BHB524314 BQX524314 CAT524314 CKP524314 CUL524314 DEH524314 DOD524314 DXZ524314 EHV524314 ERR524314 FBN524314 FLJ524314 FVF524314 GFB524314 GOX524314 GYT524314 HIP524314 HSL524314 ICH524314 IMD524314 IVZ524314 JFV524314 JPR524314 JZN524314 KJJ524314 KTF524314 LDB524314 LMX524314 LWT524314 MGP524314 MQL524314 NAH524314 NKD524314 NTZ524314 ODV524314 ONR524314 OXN524314 PHJ524314 PRF524314 QBB524314 QKX524314 QUT524314 REP524314 ROL524314 RYH524314 SID524314 SRZ524314 TBV524314 TLR524314 TVN524314 UFJ524314 UPF524314 UZB524314 VIX524314 VST524314 WCP524314 WML524314 WWH524314 Z589850 JV589850 TR589850 ADN589850 ANJ589850 AXF589850 BHB589850 BQX589850 CAT589850 CKP589850 CUL589850 DEH589850 DOD589850 DXZ589850 EHV589850 ERR589850 FBN589850 FLJ589850 FVF589850 GFB589850 GOX589850 GYT589850 HIP589850 HSL589850 ICH589850 IMD589850 IVZ589850 JFV589850 JPR589850 JZN589850 KJJ589850 KTF589850 LDB589850 LMX589850 LWT589850 MGP589850 MQL589850 NAH589850 NKD589850 NTZ589850 ODV589850 ONR589850 OXN589850 PHJ589850 PRF589850 QBB589850 QKX589850 QUT589850 REP589850 ROL589850 RYH589850 SID589850 SRZ589850 TBV589850 TLR589850 TVN589850 UFJ589850 UPF589850 UZB589850 VIX589850 VST589850 WCP589850 WML589850 WWH589850 Z655386 JV655386 TR655386 ADN655386 ANJ655386 AXF655386 BHB655386 BQX655386 CAT655386 CKP655386 CUL655386 DEH655386 DOD655386 DXZ655386 EHV655386 ERR655386 FBN655386 FLJ655386 FVF655386 GFB655386 GOX655386 GYT655386 HIP655386 HSL655386 ICH655386 IMD655386 IVZ655386 JFV655386 JPR655386 JZN655386 KJJ655386 KTF655386 LDB655386 LMX655386 LWT655386 MGP655386 MQL655386 NAH655386 NKD655386 NTZ655386 ODV655386 ONR655386 OXN655386 PHJ655386 PRF655386 QBB655386 QKX655386 QUT655386 REP655386 ROL655386 RYH655386 SID655386 SRZ655386 TBV655386 TLR655386 TVN655386 UFJ655386 UPF655386 UZB655386 VIX655386 VST655386 WCP655386 WML655386 WWH655386 Z720922 JV720922 TR720922 ADN720922 ANJ720922 AXF720922 BHB720922 BQX720922 CAT720922 CKP720922 CUL720922 DEH720922 DOD720922 DXZ720922 EHV720922 ERR720922 FBN720922 FLJ720922 FVF720922 GFB720922 GOX720922 GYT720922 HIP720922 HSL720922 ICH720922 IMD720922 IVZ720922 JFV720922 JPR720922 JZN720922 KJJ720922 KTF720922 LDB720922 LMX720922 LWT720922 MGP720922 MQL720922 NAH720922 NKD720922 NTZ720922 ODV720922 ONR720922 OXN720922 PHJ720922 PRF720922 QBB720922 QKX720922 QUT720922 REP720922 ROL720922 RYH720922 SID720922 SRZ720922 TBV720922 TLR720922 TVN720922 UFJ720922 UPF720922 UZB720922 VIX720922 VST720922 WCP720922 WML720922 WWH720922 Z786458 JV786458 TR786458 ADN786458 ANJ786458 AXF786458 BHB786458 BQX786458 CAT786458 CKP786458 CUL786458 DEH786458 DOD786458 DXZ786458 EHV786458 ERR786458 FBN786458 FLJ786458 FVF786458 GFB786458 GOX786458 GYT786458 HIP786458 HSL786458 ICH786458 IMD786458 IVZ786458 JFV786458 JPR786458 JZN786458 KJJ786458 KTF786458 LDB786458 LMX786458 LWT786458 MGP786458 MQL786458 NAH786458 NKD786458 NTZ786458 ODV786458 ONR786458 OXN786458 PHJ786458 PRF786458 QBB786458 QKX786458 QUT786458 REP786458 ROL786458 RYH786458 SID786458 SRZ786458 TBV786458 TLR786458 TVN786458 UFJ786458 UPF786458 UZB786458 VIX786458 VST786458 WCP786458 WML786458 WWH786458 Z851994 JV851994 TR851994 ADN851994 ANJ851994 AXF851994 BHB851994 BQX851994 CAT851994 CKP851994 CUL851994 DEH851994 DOD851994 DXZ851994 EHV851994 ERR851994 FBN851994 FLJ851994 FVF851994 GFB851994 GOX851994 GYT851994 HIP851994 HSL851994 ICH851994 IMD851994 IVZ851994 JFV851994 JPR851994 JZN851994 KJJ851994 KTF851994 LDB851994 LMX851994 LWT851994 MGP851994 MQL851994 NAH851994 NKD851994 NTZ851994 ODV851994 ONR851994 OXN851994 PHJ851994 PRF851994 QBB851994 QKX851994 QUT851994 REP851994 ROL851994 RYH851994 SID851994 SRZ851994 TBV851994 TLR851994 TVN851994 UFJ851994 UPF851994 UZB851994 VIX851994 VST851994 WCP851994 WML851994 WWH851994 Z917530 JV917530 TR917530 ADN917530 ANJ917530 AXF917530 BHB917530 BQX917530 CAT917530 CKP917530 CUL917530 DEH917530 DOD917530 DXZ917530 EHV917530 ERR917530 FBN917530 FLJ917530 FVF917530 GFB917530 GOX917530 GYT917530 HIP917530 HSL917530 ICH917530 IMD917530 IVZ917530 JFV917530 JPR917530 JZN917530 KJJ917530 KTF917530 LDB917530 LMX917530 LWT917530 MGP917530 MQL917530 NAH917530 NKD917530 NTZ917530 ODV917530 ONR917530 OXN917530 PHJ917530 PRF917530 QBB917530 QKX917530 QUT917530 REP917530 ROL917530 RYH917530 SID917530 SRZ917530 TBV917530 TLR917530 TVN917530 UFJ917530 UPF917530 UZB917530 VIX917530 VST917530 WCP917530 WML917530 WWH917530 Z983066 JV983066 TR983066 ADN983066 ANJ983066 AXF983066 BHB983066 BQX983066 CAT983066 CKP983066 CUL983066 DEH983066 DOD983066 DXZ983066 EHV983066 ERR983066 FBN983066 FLJ983066 FVF983066 GFB983066 GOX983066 GYT983066 HIP983066 HSL983066 ICH983066 IMD983066 IVZ983066 JFV983066 JPR983066 JZN983066 KJJ983066 KTF983066 LDB983066 LMX983066 LWT983066 MGP983066 MQL983066 NAH983066 NKD983066 NTZ983066 ODV983066 ONR983066 OXN983066 PHJ983066 PRF983066 QBB983066 QKX983066 QUT983066 REP983066 ROL983066 RYH983066 SID983066 SRZ983066 TBV983066 TLR983066 TVN983066 UFJ983066 UPF983066 UZB983066 VIX983066 VST983066 WCP983066 WML983066 WWH983066 AM26 KI26 UE26 AEA26 ANW26 AXS26 BHO26 BRK26 CBG26 CLC26 CUY26 DEU26 DOQ26 DYM26 EII26 ESE26 FCA26 FLW26 FVS26 GFO26 GPK26 GZG26 HJC26 HSY26 ICU26 IMQ26 IWM26 JGI26 JQE26 KAA26 KJW26 KTS26 LDO26 LNK26 LXG26 MHC26 MQY26 NAU26 NKQ26 NUM26 OEI26 OOE26 OYA26 PHW26 PRS26 QBO26 QLK26 QVG26 RFC26 ROY26 RYU26 SIQ26 SSM26 TCI26 TME26 TWA26 UFW26 UPS26 UZO26 VJK26 VTG26 WDC26 WMY26 WWU26 AM65562 KI65562 UE65562 AEA65562 ANW65562 AXS65562 BHO65562 BRK65562 CBG65562 CLC65562 CUY65562 DEU65562 DOQ65562 DYM65562 EII65562 ESE65562 FCA65562 FLW65562 FVS65562 GFO65562 GPK65562 GZG65562 HJC65562 HSY65562 ICU65562 IMQ65562 IWM65562 JGI65562 JQE65562 KAA65562 KJW65562 KTS65562 LDO65562 LNK65562 LXG65562 MHC65562 MQY65562 NAU65562 NKQ65562 NUM65562 OEI65562 OOE65562 OYA65562 PHW65562 PRS65562 QBO65562 QLK65562 QVG65562 RFC65562 ROY65562 RYU65562 SIQ65562 SSM65562 TCI65562 TME65562 TWA65562 UFW65562 UPS65562 UZO65562 VJK65562 VTG65562 WDC65562 WMY65562 WWU65562 AM131098 KI131098 UE131098 AEA131098 ANW131098 AXS131098 BHO131098 BRK131098 CBG131098 CLC131098 CUY131098 DEU131098 DOQ131098 DYM131098 EII131098 ESE131098 FCA131098 FLW131098 FVS131098 GFO131098 GPK131098 GZG131098 HJC131098 HSY131098 ICU131098 IMQ131098 IWM131098 JGI131098 JQE131098 KAA131098 KJW131098 KTS131098 LDO131098 LNK131098 LXG131098 MHC131098 MQY131098 NAU131098 NKQ131098 NUM131098 OEI131098 OOE131098 OYA131098 PHW131098 PRS131098 QBO131098 QLK131098 QVG131098 RFC131098 ROY131098 RYU131098 SIQ131098 SSM131098 TCI131098 TME131098 TWA131098 UFW131098 UPS131098 UZO131098 VJK131098 VTG131098 WDC131098 WMY131098 WWU131098 AM196634 KI196634 UE196634 AEA196634 ANW196634 AXS196634 BHO196634 BRK196634 CBG196634 CLC196634 CUY196634 DEU196634 DOQ196634 DYM196634 EII196634 ESE196634 FCA196634 FLW196634 FVS196634 GFO196634 GPK196634 GZG196634 HJC196634 HSY196634 ICU196634 IMQ196634 IWM196634 JGI196634 JQE196634 KAA196634 KJW196634 KTS196634 LDO196634 LNK196634 LXG196634 MHC196634 MQY196634 NAU196634 NKQ196634 NUM196634 OEI196634 OOE196634 OYA196634 PHW196634 PRS196634 QBO196634 QLK196634 QVG196634 RFC196634 ROY196634 RYU196634 SIQ196634 SSM196634 TCI196634 TME196634 TWA196634 UFW196634 UPS196634 UZO196634 VJK196634 VTG196634 WDC196634 WMY196634 WWU196634 AM262170 KI262170 UE262170 AEA262170 ANW262170 AXS262170 BHO262170 BRK262170 CBG262170 CLC262170 CUY262170 DEU262170 DOQ262170 DYM262170 EII262170 ESE262170 FCA262170 FLW262170 FVS262170 GFO262170 GPK262170 GZG262170 HJC262170 HSY262170 ICU262170 IMQ262170 IWM262170 JGI262170 JQE262170 KAA262170 KJW262170 KTS262170 LDO262170 LNK262170 LXG262170 MHC262170 MQY262170 NAU262170 NKQ262170 NUM262170 OEI262170 OOE262170 OYA262170 PHW262170 PRS262170 QBO262170 QLK262170 QVG262170 RFC262170 ROY262170 RYU262170 SIQ262170 SSM262170 TCI262170 TME262170 TWA262170 UFW262170 UPS262170 UZO262170 VJK262170 VTG262170 WDC262170 WMY262170 WWU262170 AM327706 KI327706 UE327706 AEA327706 ANW327706 AXS327706 BHO327706 BRK327706 CBG327706 CLC327706 CUY327706 DEU327706 DOQ327706 DYM327706 EII327706 ESE327706 FCA327706 FLW327706 FVS327706 GFO327706 GPK327706 GZG327706 HJC327706 HSY327706 ICU327706 IMQ327706 IWM327706 JGI327706 JQE327706 KAA327706 KJW327706 KTS327706 LDO327706 LNK327706 LXG327706 MHC327706 MQY327706 NAU327706 NKQ327706 NUM327706 OEI327706 OOE327706 OYA327706 PHW327706 PRS327706 QBO327706 QLK327706 QVG327706 RFC327706 ROY327706 RYU327706 SIQ327706 SSM327706 TCI327706 TME327706 TWA327706 UFW327706 UPS327706 UZO327706 VJK327706 VTG327706 WDC327706 WMY327706 WWU327706 AM393242 KI393242 UE393242 AEA393242 ANW393242 AXS393242 BHO393242 BRK393242 CBG393242 CLC393242 CUY393242 DEU393242 DOQ393242 DYM393242 EII393242 ESE393242 FCA393242 FLW393242 FVS393242 GFO393242 GPK393242 GZG393242 HJC393242 HSY393242 ICU393242 IMQ393242 IWM393242 JGI393242 JQE393242 KAA393242 KJW393242 KTS393242 LDO393242 LNK393242 LXG393242 MHC393242 MQY393242 NAU393242 NKQ393242 NUM393242 OEI393242 OOE393242 OYA393242 PHW393242 PRS393242 QBO393242 QLK393242 QVG393242 RFC393242 ROY393242 RYU393242 SIQ393242 SSM393242 TCI393242 TME393242 TWA393242 UFW393242 UPS393242 UZO393242 VJK393242 VTG393242 WDC393242 WMY393242 WWU393242 AM458778 KI458778 UE458778 AEA458778 ANW458778 AXS458778 BHO458778 BRK458778 CBG458778 CLC458778 CUY458778 DEU458778 DOQ458778 DYM458778 EII458778 ESE458778 FCA458778 FLW458778 FVS458778 GFO458778 GPK458778 GZG458778 HJC458778 HSY458778 ICU458778 IMQ458778 IWM458778 JGI458778 JQE458778 KAA458778 KJW458778 KTS458778 LDO458778 LNK458778 LXG458778 MHC458778 MQY458778 NAU458778 NKQ458778 NUM458778 OEI458778 OOE458778 OYA458778 PHW458778 PRS458778 QBO458778 QLK458778 QVG458778 RFC458778 ROY458778 RYU458778 SIQ458778 SSM458778 TCI458778 TME458778 TWA458778 UFW458778 UPS458778 UZO458778 VJK458778 VTG458778 WDC458778 WMY458778 WWU458778 AM524314 KI524314 UE524314 AEA524314 ANW524314 AXS524314 BHO524314 BRK524314 CBG524314 CLC524314 CUY524314 DEU524314 DOQ524314 DYM524314 EII524314 ESE524314 FCA524314 FLW524314 FVS524314 GFO524314 GPK524314 GZG524314 HJC524314 HSY524314 ICU524314 IMQ524314 IWM524314 JGI524314 JQE524314 KAA524314 KJW524314 KTS524314 LDO524314 LNK524314 LXG524314 MHC524314 MQY524314 NAU524314 NKQ524314 NUM524314 OEI524314 OOE524314 OYA524314 PHW524314 PRS524314 QBO524314 QLK524314 QVG524314 RFC524314 ROY524314 RYU524314 SIQ524314 SSM524314 TCI524314 TME524314 TWA524314 UFW524314 UPS524314 UZO524314 VJK524314 VTG524314 WDC524314 WMY524314 WWU524314 AM589850 KI589850 UE589850 AEA589850 ANW589850 AXS589850 BHO589850 BRK589850 CBG589850 CLC589850 CUY589850 DEU589850 DOQ589850 DYM589850 EII589850 ESE589850 FCA589850 FLW589850 FVS589850 GFO589850 GPK589850 GZG589850 HJC589850 HSY589850 ICU589850 IMQ589850 IWM589850 JGI589850 JQE589850 KAA589850 KJW589850 KTS589850 LDO589850 LNK589850 LXG589850 MHC589850 MQY589850 NAU589850 NKQ589850 NUM589850 OEI589850 OOE589850 OYA589850 PHW589850 PRS589850 QBO589850 QLK589850 QVG589850 RFC589850 ROY589850 RYU589850 SIQ589850 SSM589850 TCI589850 TME589850 TWA589850 UFW589850 UPS589850 UZO589850 VJK589850 VTG589850 WDC589850 WMY589850 WWU589850 AM655386 KI655386 UE655386 AEA655386 ANW655386 AXS655386 BHO655386 BRK655386 CBG655386 CLC655386 CUY655386 DEU655386 DOQ655386 DYM655386 EII655386 ESE655386 FCA655386 FLW655386 FVS655386 GFO655386 GPK655386 GZG655386 HJC655386 HSY655386 ICU655386 IMQ655386 IWM655386 JGI655386 JQE655386 KAA655386 KJW655386 KTS655386 LDO655386 LNK655386 LXG655386 MHC655386 MQY655386 NAU655386 NKQ655386 NUM655386 OEI655386 OOE655386 OYA655386 PHW655386 PRS655386 QBO655386 QLK655386 QVG655386 RFC655386 ROY655386 RYU655386 SIQ655386 SSM655386 TCI655386 TME655386 TWA655386 UFW655386 UPS655386 UZO655386 VJK655386 VTG655386 WDC655386 WMY655386 WWU655386 AM720922 KI720922 UE720922 AEA720922 ANW720922 AXS720922 BHO720922 BRK720922 CBG720922 CLC720922 CUY720922 DEU720922 DOQ720922 DYM720922 EII720922 ESE720922 FCA720922 FLW720922 FVS720922 GFO720922 GPK720922 GZG720922 HJC720922 HSY720922 ICU720922 IMQ720922 IWM720922 JGI720922 JQE720922 KAA720922 KJW720922 KTS720922 LDO720922 LNK720922 LXG720922 MHC720922 MQY720922 NAU720922 NKQ720922 NUM720922 OEI720922 OOE720922 OYA720922 PHW720922 PRS720922 QBO720922 QLK720922 QVG720922 RFC720922 ROY720922 RYU720922 SIQ720922 SSM720922 TCI720922 TME720922 TWA720922 UFW720922 UPS720922 UZO720922 VJK720922 VTG720922 WDC720922 WMY720922 WWU720922 AM786458 KI786458 UE786458 AEA786458 ANW786458 AXS786458 BHO786458 BRK786458 CBG786458 CLC786458 CUY786458 DEU786458 DOQ786458 DYM786458 EII786458 ESE786458 FCA786458 FLW786458 FVS786458 GFO786458 GPK786458 GZG786458 HJC786458 HSY786458 ICU786458 IMQ786458 IWM786458 JGI786458 JQE786458 KAA786458 KJW786458 KTS786458 LDO786458 LNK786458 LXG786458 MHC786458 MQY786458 NAU786458 NKQ786458 NUM786458 OEI786458 OOE786458 OYA786458 PHW786458 PRS786458 QBO786458 QLK786458 QVG786458 RFC786458 ROY786458 RYU786458 SIQ786458 SSM786458 TCI786458 TME786458 TWA786458 UFW786458 UPS786458 UZO786458 VJK786458 VTG786458 WDC786458 WMY786458 WWU786458 AM851994 KI851994 UE851994 AEA851994 ANW851994 AXS851994 BHO851994 BRK851994 CBG851994 CLC851994 CUY851994 DEU851994 DOQ851994 DYM851994 EII851994 ESE851994 FCA851994 FLW851994 FVS851994 GFO851994 GPK851994 GZG851994 HJC851994 HSY851994 ICU851994 IMQ851994 IWM851994 JGI851994 JQE851994 KAA851994 KJW851994 KTS851994 LDO851994 LNK851994 LXG851994 MHC851994 MQY851994 NAU851994 NKQ851994 NUM851994 OEI851994 OOE851994 OYA851994 PHW851994 PRS851994 QBO851994 QLK851994 QVG851994 RFC851994 ROY851994 RYU851994 SIQ851994 SSM851994 TCI851994 TME851994 TWA851994 UFW851994 UPS851994 UZO851994 VJK851994 VTG851994 WDC851994 WMY851994 WWU851994 AM917530 KI917530 UE917530 AEA917530 ANW917530 AXS917530 BHO917530 BRK917530 CBG917530 CLC917530 CUY917530 DEU917530 DOQ917530 DYM917530 EII917530 ESE917530 FCA917530 FLW917530 FVS917530 GFO917530 GPK917530 GZG917530 HJC917530 HSY917530 ICU917530 IMQ917530 IWM917530 JGI917530 JQE917530 KAA917530 KJW917530 KTS917530 LDO917530 LNK917530 LXG917530 MHC917530 MQY917530 NAU917530 NKQ917530 NUM917530 OEI917530 OOE917530 OYA917530 PHW917530 PRS917530 QBO917530 QLK917530 QVG917530 RFC917530 ROY917530 RYU917530 SIQ917530 SSM917530 TCI917530 TME917530 TWA917530 UFW917530 UPS917530 UZO917530 VJK917530 VTG917530 WDC917530 WMY917530 WWU917530 AM983066 KI983066 UE983066 AEA983066 ANW983066 AXS983066 BHO983066 BRK983066 CBG983066 CLC983066 CUY983066 DEU983066 DOQ983066 DYM983066 EII983066 ESE983066 FCA983066 FLW983066 FVS983066 GFO983066 GPK983066 GZG983066 HJC983066 HSY983066 ICU983066 IMQ983066 IWM983066 JGI983066 JQE983066 KAA983066 KJW983066 KTS983066 LDO983066 LNK983066 LXG983066 MHC983066 MQY983066 NAU983066 NKQ983066 NUM983066 OEI983066 OOE983066 OYA983066 PHW983066 PRS983066 QBO983066 QLK983066 QVG983066 RFC983066 ROY983066 RYU983066 SIQ983066 SSM983066 TCI983066 TME983066 TWA983066 UFW983066 UPS983066 UZO983066 VJK983066 VTG983066 WDC983066 WMY983066 WWU983066">
      <formula1>$CH$26:$CH$27</formula1>
    </dataValidation>
  </dataValidations>
  <printOptions horizontalCentered="1" verticalCentered="1"/>
  <pageMargins left="0.31496062992125984" right="0.31496062992125984" top="0.35433070866141736" bottom="0.35433070866141736" header="0.31496062992125984" footer="0.31496062992125984"/>
  <pageSetup paperSize="9" scale="6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7030A0"/>
    <pageSetUpPr fitToPage="1"/>
  </sheetPr>
  <dimension ref="A1:AL35"/>
  <sheetViews>
    <sheetView showZeros="0" zoomScale="130" zoomScaleNormal="130" workbookViewId="0">
      <selection activeCell="AE18" sqref="AE18"/>
    </sheetView>
  </sheetViews>
  <sheetFormatPr defaultColWidth="2.625" defaultRowHeight="12" x14ac:dyDescent="0.4"/>
  <cols>
    <col min="1" max="1" width="0.875" style="180" customWidth="1"/>
    <col min="2" max="32" width="2.625" style="180" customWidth="1"/>
    <col min="33" max="173" width="1.625" style="180" customWidth="1"/>
    <col min="174" max="16384" width="2.625" style="180"/>
  </cols>
  <sheetData>
    <row r="1" spans="1:38" ht="17.25" customHeight="1" x14ac:dyDescent="0.4">
      <c r="A1" s="178"/>
      <c r="B1" s="178"/>
      <c r="C1" s="178"/>
      <c r="D1" s="178"/>
      <c r="E1" s="178"/>
      <c r="F1" s="178"/>
      <c r="G1" s="178"/>
      <c r="H1" s="178"/>
      <c r="I1" s="178"/>
      <c r="J1" s="178"/>
      <c r="K1" s="178"/>
      <c r="L1" s="178"/>
      <c r="M1" s="178"/>
      <c r="N1" s="178"/>
      <c r="O1" s="178"/>
      <c r="P1" s="178"/>
      <c r="Q1" s="178"/>
      <c r="R1" s="179"/>
      <c r="S1" s="178"/>
      <c r="T1" s="178"/>
      <c r="U1" s="178"/>
      <c r="V1" s="178"/>
      <c r="W1" s="178"/>
      <c r="X1" s="178"/>
      <c r="Y1" s="178"/>
      <c r="Z1" s="178"/>
      <c r="AA1" s="759"/>
      <c r="AB1" s="759"/>
      <c r="AC1" s="759"/>
      <c r="AD1" s="759"/>
      <c r="AE1" s="759"/>
      <c r="AF1" s="759"/>
      <c r="AG1" s="178"/>
      <c r="AH1" s="178"/>
      <c r="AI1" s="178"/>
      <c r="AJ1" s="178"/>
      <c r="AK1" s="178"/>
      <c r="AL1" s="178"/>
    </row>
    <row r="2" spans="1:38" ht="20.100000000000001" customHeight="1" x14ac:dyDescent="0.4">
      <c r="A2" s="178"/>
      <c r="B2" s="178"/>
      <c r="C2" s="181"/>
      <c r="D2" s="181"/>
      <c r="E2" s="181"/>
      <c r="F2" s="181"/>
      <c r="G2" s="181"/>
      <c r="H2" s="181"/>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row>
    <row r="3" spans="1:38" ht="20.100000000000001" customHeight="1" x14ac:dyDescent="0.4">
      <c r="A3" s="178"/>
      <c r="B3" s="178"/>
      <c r="C3" s="178"/>
      <c r="D3" s="760"/>
      <c r="E3" s="760"/>
      <c r="F3" s="760"/>
      <c r="G3" s="760"/>
      <c r="H3" s="760"/>
      <c r="I3" s="760"/>
      <c r="J3" s="760"/>
      <c r="K3" s="760"/>
      <c r="L3" s="760"/>
      <c r="M3" s="760"/>
      <c r="N3" s="760"/>
      <c r="O3" s="760"/>
      <c r="P3" s="760"/>
      <c r="Q3" s="760"/>
      <c r="R3" s="760"/>
      <c r="S3" s="760"/>
      <c r="T3" s="760"/>
      <c r="U3" s="760"/>
      <c r="V3" s="760"/>
      <c r="W3" s="760"/>
      <c r="X3" s="760"/>
      <c r="Y3" s="760"/>
      <c r="Z3" s="760"/>
      <c r="AA3" s="760"/>
      <c r="AB3" s="760"/>
      <c r="AC3" s="760"/>
      <c r="AD3" s="760"/>
      <c r="AE3" s="178"/>
      <c r="AF3" s="178"/>
      <c r="AG3" s="178"/>
      <c r="AH3" s="178"/>
      <c r="AI3" s="178"/>
      <c r="AJ3" s="178"/>
      <c r="AK3" s="178"/>
      <c r="AL3" s="178"/>
    </row>
    <row r="4" spans="1:38" ht="17.25" x14ac:dyDescent="0.4">
      <c r="A4" s="178"/>
      <c r="B4" s="178"/>
      <c r="C4" s="761" t="s">
        <v>346</v>
      </c>
      <c r="D4" s="762"/>
      <c r="E4" s="762"/>
      <c r="F4" s="762"/>
      <c r="G4" s="762"/>
      <c r="H4" s="762"/>
      <c r="I4" s="762"/>
      <c r="J4" s="762"/>
      <c r="K4" s="762"/>
      <c r="L4" s="762"/>
      <c r="M4" s="762"/>
      <c r="N4" s="762"/>
      <c r="O4" s="762"/>
      <c r="P4" s="762"/>
      <c r="Q4" s="762"/>
      <c r="R4" s="762"/>
      <c r="S4" s="762"/>
      <c r="T4" s="762"/>
      <c r="U4" s="762"/>
      <c r="V4" s="762"/>
      <c r="W4" s="762"/>
      <c r="X4" s="762"/>
      <c r="Y4" s="762"/>
      <c r="Z4" s="762"/>
      <c r="AA4" s="762"/>
      <c r="AB4" s="762"/>
      <c r="AC4" s="762"/>
      <c r="AD4" s="762"/>
      <c r="AE4" s="762"/>
      <c r="AF4" s="762"/>
      <c r="AG4" s="178"/>
      <c r="AH4" s="178"/>
      <c r="AI4" s="178"/>
      <c r="AJ4" s="178"/>
      <c r="AK4" s="178"/>
      <c r="AL4" s="178"/>
    </row>
    <row r="5" spans="1:38" ht="17.25" x14ac:dyDescent="0.4">
      <c r="A5" s="178"/>
      <c r="B5" s="178"/>
      <c r="C5" s="182"/>
      <c r="D5" s="178"/>
      <c r="E5" s="178"/>
      <c r="F5" s="178"/>
      <c r="G5" s="178"/>
      <c r="H5" s="178"/>
      <c r="I5" s="178"/>
      <c r="J5" s="178"/>
      <c r="K5" s="178"/>
      <c r="L5" s="178"/>
      <c r="M5" s="178"/>
      <c r="N5" s="178"/>
      <c r="O5" s="178"/>
      <c r="P5" s="178"/>
      <c r="Q5" s="178"/>
      <c r="R5" s="178"/>
      <c r="S5" s="178"/>
      <c r="T5" s="178"/>
      <c r="U5" s="763"/>
      <c r="V5" s="763"/>
      <c r="W5" s="763"/>
      <c r="X5" s="763"/>
      <c r="Y5" s="763"/>
      <c r="Z5" s="178"/>
      <c r="AA5" s="178"/>
      <c r="AB5" s="178"/>
      <c r="AC5" s="178"/>
      <c r="AD5" s="178"/>
      <c r="AE5" s="178"/>
      <c r="AF5" s="178"/>
      <c r="AG5" s="178"/>
      <c r="AH5" s="178"/>
      <c r="AI5" s="178"/>
      <c r="AJ5" s="178"/>
      <c r="AK5" s="178"/>
      <c r="AL5" s="178"/>
    </row>
    <row r="6" spans="1:38" ht="17.25" customHeight="1" x14ac:dyDescent="0.4">
      <c r="A6" s="178"/>
      <c r="B6" s="178"/>
      <c r="C6" s="182"/>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row>
    <row r="7" spans="1:38" ht="34.5" customHeight="1" x14ac:dyDescent="0.4">
      <c r="A7" s="178"/>
      <c r="B7" s="178"/>
      <c r="C7" s="182"/>
      <c r="D7" s="178"/>
      <c r="E7" s="178"/>
      <c r="F7" s="178"/>
      <c r="G7" s="178"/>
      <c r="H7" s="178"/>
      <c r="I7" s="178"/>
      <c r="J7" s="178"/>
      <c r="K7" s="178"/>
      <c r="L7" s="178"/>
      <c r="M7" s="178"/>
      <c r="N7" s="764" t="s">
        <v>347</v>
      </c>
      <c r="O7" s="765"/>
      <c r="P7" s="765"/>
      <c r="Q7" s="765"/>
      <c r="R7" s="765"/>
      <c r="S7" s="766" t="str">
        <f>IF(データシート!C8="リース",データシート!D17,"")</f>
        <v/>
      </c>
      <c r="T7" s="767"/>
      <c r="U7" s="767"/>
      <c r="V7" s="767"/>
      <c r="W7" s="767"/>
      <c r="X7" s="767"/>
      <c r="Y7" s="767"/>
      <c r="Z7" s="767"/>
      <c r="AA7" s="767"/>
      <c r="AB7" s="767"/>
      <c r="AC7" s="767"/>
      <c r="AD7" s="767"/>
      <c r="AE7" s="178"/>
      <c r="AF7" s="178"/>
      <c r="AG7" s="178"/>
      <c r="AH7" s="178"/>
      <c r="AI7" s="178"/>
      <c r="AJ7" s="178"/>
      <c r="AK7" s="178"/>
      <c r="AL7" s="178"/>
    </row>
    <row r="8" spans="1:38" ht="17.25" x14ac:dyDescent="0.4">
      <c r="A8" s="178"/>
      <c r="B8" s="178"/>
      <c r="C8" s="182"/>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row>
    <row r="9" spans="1:38" s="184" customFormat="1" ht="15" customHeight="1" x14ac:dyDescent="0.4">
      <c r="A9" s="183"/>
      <c r="B9" s="756" t="s">
        <v>348</v>
      </c>
      <c r="C9" s="757"/>
      <c r="D9" s="757"/>
      <c r="E9" s="757"/>
      <c r="F9" s="183" t="s">
        <v>272</v>
      </c>
      <c r="G9" s="758" t="str">
        <f>IF(データシート!C8="リース",データシート!D52,"")</f>
        <v/>
      </c>
      <c r="H9" s="758"/>
      <c r="I9" s="758"/>
      <c r="J9" s="758"/>
      <c r="K9" s="758"/>
      <c r="L9" s="758"/>
      <c r="M9" s="758"/>
      <c r="N9" s="758"/>
      <c r="O9" s="758"/>
      <c r="P9" s="758"/>
      <c r="Q9" s="183"/>
      <c r="R9" s="183"/>
      <c r="S9" s="183"/>
      <c r="T9" s="183"/>
      <c r="U9" s="183"/>
      <c r="V9" s="183"/>
      <c r="W9" s="183"/>
      <c r="X9" s="183"/>
      <c r="Y9" s="183"/>
      <c r="Z9" s="183"/>
      <c r="AA9" s="183"/>
      <c r="AB9" s="183"/>
      <c r="AC9" s="183"/>
      <c r="AD9" s="183"/>
      <c r="AE9" s="183"/>
      <c r="AF9" s="183"/>
      <c r="AG9" s="183"/>
      <c r="AH9" s="183"/>
      <c r="AI9" s="183"/>
      <c r="AJ9" s="183"/>
      <c r="AK9" s="183"/>
      <c r="AL9" s="183"/>
    </row>
    <row r="10" spans="1:38" s="184" customFormat="1" ht="15" customHeight="1" x14ac:dyDescent="0.4">
      <c r="A10" s="183"/>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row>
    <row r="11" spans="1:38" s="184" customFormat="1" ht="15" customHeight="1" x14ac:dyDescent="0.4">
      <c r="A11" s="183"/>
      <c r="B11" s="756" t="s">
        <v>349</v>
      </c>
      <c r="C11" s="757"/>
      <c r="D11" s="757"/>
      <c r="E11" s="757"/>
      <c r="F11" s="183" t="s">
        <v>272</v>
      </c>
      <c r="G11" s="758" t="str">
        <f>IF(データシート!C8="リース",データシート!P54,"")</f>
        <v/>
      </c>
      <c r="H11" s="758"/>
      <c r="I11" s="758"/>
      <c r="J11" s="758"/>
      <c r="K11" s="758"/>
      <c r="L11" s="758"/>
      <c r="M11" s="758"/>
      <c r="N11" s="758"/>
      <c r="O11" s="758"/>
      <c r="P11" s="758"/>
      <c r="Q11" s="758"/>
      <c r="R11" s="758"/>
      <c r="S11" s="183"/>
      <c r="T11" s="183"/>
      <c r="U11" s="183"/>
      <c r="V11" s="183"/>
      <c r="W11" s="183"/>
      <c r="X11" s="183"/>
      <c r="Y11" s="183"/>
      <c r="Z11" s="183"/>
      <c r="AA11" s="183"/>
      <c r="AB11" s="183"/>
      <c r="AC11" s="183"/>
      <c r="AD11" s="183"/>
      <c r="AE11" s="183"/>
      <c r="AF11" s="183"/>
      <c r="AG11" s="183"/>
      <c r="AH11" s="183"/>
      <c r="AI11" s="183"/>
      <c r="AJ11" s="183"/>
      <c r="AK11" s="183"/>
      <c r="AL11" s="183"/>
    </row>
    <row r="12" spans="1:38" s="184" customFormat="1" ht="15" customHeight="1" x14ac:dyDescent="0.4">
      <c r="A12" s="183"/>
      <c r="B12" s="183"/>
      <c r="C12" s="185"/>
      <c r="D12" s="185"/>
      <c r="E12" s="185"/>
      <c r="F12" s="183"/>
      <c r="G12" s="183"/>
      <c r="H12" s="768"/>
      <c r="I12" s="768"/>
      <c r="J12" s="768"/>
      <c r="K12" s="768"/>
      <c r="L12" s="768"/>
      <c r="M12" s="768"/>
      <c r="N12" s="183"/>
      <c r="O12" s="183"/>
      <c r="P12" s="183"/>
      <c r="Q12" s="183"/>
      <c r="R12" s="183"/>
      <c r="S12" s="183"/>
      <c r="T12" s="183"/>
      <c r="U12" s="183"/>
      <c r="V12" s="186"/>
      <c r="W12" s="186"/>
      <c r="X12" s="186"/>
      <c r="Y12" s="186"/>
      <c r="Z12" s="186"/>
      <c r="AA12" s="187"/>
      <c r="AB12" s="186"/>
      <c r="AC12" s="186"/>
      <c r="AD12" s="186"/>
      <c r="AE12" s="186"/>
      <c r="AF12" s="186"/>
      <c r="AG12" s="183"/>
      <c r="AH12" s="183"/>
      <c r="AI12" s="183"/>
      <c r="AJ12" s="183"/>
      <c r="AK12" s="183"/>
      <c r="AL12" s="183"/>
    </row>
    <row r="13" spans="1:38" s="184" customFormat="1" ht="15" customHeight="1" x14ac:dyDescent="0.4">
      <c r="A13" s="183"/>
      <c r="B13" s="756" t="s">
        <v>350</v>
      </c>
      <c r="C13" s="757"/>
      <c r="D13" s="757"/>
      <c r="E13" s="757"/>
      <c r="F13" s="183" t="s">
        <v>272</v>
      </c>
      <c r="G13" s="758" t="str">
        <f>IF(データシート!C8="リース",データシート!P49,"")</f>
        <v/>
      </c>
      <c r="H13" s="758"/>
      <c r="I13" s="758"/>
      <c r="J13" s="758"/>
      <c r="K13" s="758"/>
      <c r="L13" s="758"/>
      <c r="M13" s="758"/>
      <c r="N13" s="758"/>
      <c r="O13" s="758"/>
      <c r="P13" s="758"/>
      <c r="Q13" s="758"/>
      <c r="R13" s="758"/>
      <c r="S13" s="183"/>
      <c r="T13" s="183"/>
      <c r="U13" s="183"/>
      <c r="V13" s="183"/>
      <c r="W13" s="183"/>
      <c r="X13" s="183"/>
      <c r="Y13" s="183"/>
      <c r="Z13" s="183"/>
      <c r="AA13" s="183"/>
      <c r="AB13" s="183"/>
      <c r="AC13" s="183"/>
      <c r="AD13" s="183"/>
      <c r="AE13" s="183"/>
      <c r="AF13" s="183"/>
      <c r="AG13" s="183"/>
      <c r="AH13" s="183"/>
      <c r="AI13" s="183"/>
      <c r="AJ13" s="183"/>
      <c r="AK13" s="183"/>
      <c r="AL13" s="183"/>
    </row>
    <row r="14" spans="1:38" s="184" customFormat="1" ht="15" customHeight="1" x14ac:dyDescent="0.4">
      <c r="A14" s="183"/>
      <c r="B14" s="183"/>
      <c r="C14" s="185"/>
      <c r="D14" s="185"/>
      <c r="E14" s="185"/>
      <c r="F14" s="183"/>
      <c r="G14" s="183"/>
      <c r="H14" s="188"/>
      <c r="I14" s="188"/>
      <c r="J14" s="188"/>
      <c r="K14" s="188"/>
      <c r="L14" s="188"/>
      <c r="M14" s="188"/>
      <c r="N14" s="183"/>
      <c r="O14" s="183"/>
      <c r="P14" s="183"/>
      <c r="Q14" s="183"/>
      <c r="R14" s="183"/>
      <c r="S14" s="183"/>
      <c r="T14" s="183"/>
      <c r="U14" s="183"/>
      <c r="V14" s="186"/>
      <c r="W14" s="186"/>
      <c r="X14" s="186"/>
      <c r="Y14" s="186"/>
      <c r="Z14" s="186"/>
      <c r="AA14" s="187"/>
      <c r="AB14" s="186"/>
      <c r="AC14" s="186"/>
      <c r="AD14" s="186"/>
      <c r="AE14" s="186"/>
      <c r="AF14" s="186"/>
      <c r="AG14" s="183"/>
      <c r="AH14" s="183"/>
      <c r="AI14" s="183"/>
      <c r="AJ14" s="183"/>
      <c r="AK14" s="183"/>
      <c r="AL14" s="183"/>
    </row>
    <row r="15" spans="1:38" s="184" customFormat="1" ht="15" customHeight="1" x14ac:dyDescent="0.4">
      <c r="A15" s="183"/>
      <c r="B15" s="756" t="s">
        <v>351</v>
      </c>
      <c r="C15" s="756"/>
      <c r="D15" s="756"/>
      <c r="E15" s="756"/>
      <c r="F15" s="183" t="s">
        <v>272</v>
      </c>
      <c r="G15" s="704" t="str">
        <f>IF(データシート!C8="リース",データシート!D45,"")</f>
        <v/>
      </c>
      <c r="H15" s="704"/>
      <c r="I15" s="704"/>
      <c r="J15" s="704"/>
      <c r="K15" s="704"/>
      <c r="L15" s="704"/>
      <c r="M15" s="704"/>
      <c r="N15" s="704"/>
      <c r="O15" s="704"/>
      <c r="P15" s="704"/>
      <c r="Q15" s="704"/>
      <c r="R15" s="704"/>
      <c r="S15" s="704"/>
      <c r="T15" s="704"/>
      <c r="U15" s="704"/>
      <c r="V15" s="704"/>
      <c r="W15" s="704"/>
      <c r="X15" s="704"/>
      <c r="Y15" s="704"/>
      <c r="Z15" s="704"/>
      <c r="AA15" s="704"/>
      <c r="AB15" s="704"/>
      <c r="AC15" s="704"/>
      <c r="AD15" s="704"/>
      <c r="AE15" s="191"/>
      <c r="AF15" s="191"/>
      <c r="AG15" s="183"/>
      <c r="AH15" s="183"/>
      <c r="AI15" s="183"/>
      <c r="AJ15" s="183"/>
      <c r="AK15" s="183"/>
      <c r="AL15" s="183"/>
    </row>
    <row r="16" spans="1:38" s="184" customFormat="1" ht="15" customHeight="1" x14ac:dyDescent="0.4">
      <c r="A16" s="183"/>
      <c r="B16" s="183"/>
      <c r="C16" s="183"/>
      <c r="D16" s="183"/>
      <c r="E16" s="183"/>
      <c r="F16" s="183"/>
      <c r="G16" s="183"/>
      <c r="H16" s="183"/>
      <c r="I16" s="183"/>
      <c r="J16" s="183"/>
      <c r="K16" s="183"/>
      <c r="L16" s="183"/>
      <c r="M16" s="183"/>
      <c r="N16" s="183"/>
      <c r="O16" s="183"/>
      <c r="P16" s="183"/>
      <c r="Q16" s="183"/>
      <c r="R16" s="183"/>
      <c r="S16" s="183"/>
      <c r="T16" s="183"/>
      <c r="U16" s="183"/>
      <c r="V16" s="186"/>
      <c r="W16" s="186"/>
      <c r="X16" s="186"/>
      <c r="Y16" s="186"/>
      <c r="Z16" s="189"/>
      <c r="AA16" s="189"/>
      <c r="AB16" s="189"/>
      <c r="AC16" s="190"/>
      <c r="AD16" s="191"/>
      <c r="AE16" s="191"/>
      <c r="AF16" s="191"/>
      <c r="AG16" s="183"/>
      <c r="AH16" s="183"/>
      <c r="AI16" s="183"/>
      <c r="AJ16" s="183"/>
      <c r="AK16" s="183"/>
      <c r="AL16" s="183"/>
    </row>
    <row r="17" spans="1:38" s="184" customFormat="1" ht="15" customHeight="1" x14ac:dyDescent="0.4">
      <c r="A17" s="183"/>
      <c r="B17" s="756" t="s">
        <v>352</v>
      </c>
      <c r="C17" s="756"/>
      <c r="D17" s="756"/>
      <c r="E17" s="756"/>
      <c r="F17" s="183" t="s">
        <v>272</v>
      </c>
      <c r="G17" s="751"/>
      <c r="H17" s="751"/>
      <c r="I17" s="751"/>
      <c r="J17" s="751"/>
      <c r="K17" s="752" t="s">
        <v>353</v>
      </c>
      <c r="L17" s="752"/>
      <c r="M17" s="183"/>
      <c r="N17" s="183"/>
      <c r="O17" s="183"/>
      <c r="P17" s="183"/>
      <c r="Q17" s="183"/>
      <c r="R17" s="183"/>
      <c r="S17" s="183"/>
      <c r="T17" s="183"/>
      <c r="U17" s="183"/>
      <c r="V17" s="186"/>
      <c r="W17" s="186"/>
      <c r="X17" s="186"/>
      <c r="Y17" s="186"/>
      <c r="Z17" s="189"/>
      <c r="AA17" s="189"/>
      <c r="AB17" s="189"/>
      <c r="AC17" s="190"/>
      <c r="AD17" s="191"/>
      <c r="AE17" s="191"/>
      <c r="AF17" s="191"/>
      <c r="AG17" s="183"/>
      <c r="AH17" s="183"/>
      <c r="AI17" s="183"/>
      <c r="AJ17" s="183"/>
      <c r="AK17" s="183"/>
      <c r="AL17" s="183"/>
    </row>
    <row r="18" spans="1:38" ht="53.25" customHeight="1" x14ac:dyDescent="0.4">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row>
    <row r="19" spans="1:38" ht="18.75" customHeight="1" thickBot="1" x14ac:dyDescent="0.45">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92" t="s">
        <v>354</v>
      </c>
      <c r="AG19" s="178"/>
      <c r="AH19" s="178"/>
      <c r="AI19" s="178"/>
      <c r="AJ19" s="178"/>
      <c r="AK19" s="178"/>
      <c r="AL19" s="178"/>
    </row>
    <row r="20" spans="1:38" ht="30" customHeight="1" thickBot="1" x14ac:dyDescent="0.45">
      <c r="A20" s="178"/>
      <c r="B20" s="178"/>
      <c r="C20" s="705" t="s">
        <v>355</v>
      </c>
      <c r="D20" s="706"/>
      <c r="E20" s="706"/>
      <c r="F20" s="706"/>
      <c r="G20" s="706"/>
      <c r="H20" s="707"/>
      <c r="I20" s="753" t="s">
        <v>356</v>
      </c>
      <c r="J20" s="706"/>
      <c r="K20" s="706"/>
      <c r="L20" s="706"/>
      <c r="M20" s="706"/>
      <c r="N20" s="706"/>
      <c r="O20" s="706"/>
      <c r="P20" s="707"/>
      <c r="Q20" s="753" t="s">
        <v>357</v>
      </c>
      <c r="R20" s="706"/>
      <c r="S20" s="706"/>
      <c r="T20" s="706"/>
      <c r="U20" s="706"/>
      <c r="V20" s="706"/>
      <c r="W20" s="706"/>
      <c r="X20" s="707"/>
      <c r="Y20" s="706" t="s">
        <v>358</v>
      </c>
      <c r="Z20" s="706"/>
      <c r="AA20" s="706"/>
      <c r="AB20" s="706"/>
      <c r="AC20" s="706"/>
      <c r="AD20" s="706"/>
      <c r="AE20" s="706"/>
      <c r="AF20" s="747"/>
      <c r="AG20" s="178"/>
      <c r="AH20" s="178"/>
      <c r="AI20" s="178"/>
      <c r="AJ20" s="178"/>
      <c r="AK20" s="178"/>
      <c r="AL20" s="178"/>
    </row>
    <row r="21" spans="1:38" ht="29.25" customHeight="1" x14ac:dyDescent="0.4">
      <c r="A21" s="178"/>
      <c r="B21" s="178"/>
      <c r="C21" s="722" t="s">
        <v>359</v>
      </c>
      <c r="D21" s="723"/>
      <c r="E21" s="723"/>
      <c r="F21" s="723"/>
      <c r="G21" s="723"/>
      <c r="H21" s="724"/>
      <c r="I21" s="193"/>
      <c r="J21" s="748" t="str">
        <f>IF(データシート!C8="リース",データシート!D64,"")</f>
        <v/>
      </c>
      <c r="K21" s="748"/>
      <c r="L21" s="748"/>
      <c r="M21" s="748"/>
      <c r="N21" s="748"/>
      <c r="O21" s="748"/>
      <c r="P21" s="239"/>
      <c r="Q21" s="240"/>
      <c r="R21" s="748" t="str">
        <f>J21</f>
        <v/>
      </c>
      <c r="S21" s="748"/>
      <c r="T21" s="748"/>
      <c r="U21" s="748"/>
      <c r="V21" s="748"/>
      <c r="W21" s="748"/>
      <c r="X21" s="196"/>
      <c r="Y21" s="749"/>
      <c r="Z21" s="726"/>
      <c r="AA21" s="726"/>
      <c r="AB21" s="726"/>
      <c r="AC21" s="726"/>
      <c r="AD21" s="726"/>
      <c r="AE21" s="726"/>
      <c r="AF21" s="750"/>
      <c r="AG21" s="178"/>
      <c r="AH21" s="178"/>
      <c r="AI21" s="178"/>
      <c r="AJ21" s="178"/>
      <c r="AK21" s="178"/>
      <c r="AL21" s="178"/>
    </row>
    <row r="22" spans="1:38" ht="29.25" customHeight="1" x14ac:dyDescent="0.4">
      <c r="A22" s="178"/>
      <c r="B22" s="178"/>
      <c r="C22" s="711" t="s">
        <v>360</v>
      </c>
      <c r="D22" s="712"/>
      <c r="E22" s="712"/>
      <c r="F22" s="712"/>
      <c r="G22" s="712"/>
      <c r="H22" s="713"/>
      <c r="I22" s="197"/>
      <c r="J22" s="714">
        <v>0</v>
      </c>
      <c r="K22" s="714"/>
      <c r="L22" s="714"/>
      <c r="M22" s="714"/>
      <c r="N22" s="714"/>
      <c r="O22" s="714"/>
      <c r="P22" s="198"/>
      <c r="Q22" s="197" t="s">
        <v>361</v>
      </c>
      <c r="R22" s="736"/>
      <c r="S22" s="736"/>
      <c r="T22" s="736"/>
      <c r="U22" s="736"/>
      <c r="V22" s="736"/>
      <c r="W22" s="736"/>
      <c r="X22" s="198"/>
      <c r="Y22" s="737"/>
      <c r="Z22" s="738"/>
      <c r="AA22" s="738"/>
      <c r="AB22" s="738"/>
      <c r="AC22" s="738"/>
      <c r="AD22" s="738"/>
      <c r="AE22" s="738"/>
      <c r="AF22" s="739"/>
      <c r="AG22" s="178"/>
      <c r="AH22" s="178"/>
      <c r="AI22" s="178"/>
      <c r="AJ22" s="178"/>
      <c r="AK22" s="178"/>
      <c r="AL22" s="178"/>
    </row>
    <row r="23" spans="1:38" ht="29.25" customHeight="1" thickBot="1" x14ac:dyDescent="0.45">
      <c r="A23" s="178"/>
      <c r="B23" s="178"/>
      <c r="C23" s="740" t="s">
        <v>362</v>
      </c>
      <c r="D23" s="741"/>
      <c r="E23" s="741"/>
      <c r="F23" s="741"/>
      <c r="G23" s="741"/>
      <c r="H23" s="742"/>
      <c r="I23" s="199"/>
      <c r="J23" s="743" t="str">
        <f>IFERROR(J21-J22,"")</f>
        <v/>
      </c>
      <c r="K23" s="743"/>
      <c r="L23" s="743"/>
      <c r="M23" s="743"/>
      <c r="N23" s="743"/>
      <c r="O23" s="743"/>
      <c r="P23" s="200"/>
      <c r="Q23" s="199"/>
      <c r="R23" s="743" t="str">
        <f>IFERROR(R21-R22,"")</f>
        <v/>
      </c>
      <c r="S23" s="743"/>
      <c r="T23" s="743"/>
      <c r="U23" s="743"/>
      <c r="V23" s="743"/>
      <c r="W23" s="743"/>
      <c r="X23" s="200"/>
      <c r="Y23" s="744"/>
      <c r="Z23" s="745"/>
      <c r="AA23" s="745"/>
      <c r="AB23" s="745"/>
      <c r="AC23" s="745"/>
      <c r="AD23" s="745"/>
      <c r="AE23" s="745"/>
      <c r="AF23" s="746"/>
      <c r="AG23" s="178"/>
      <c r="AH23" s="178"/>
      <c r="AI23" s="178"/>
      <c r="AJ23" s="201"/>
      <c r="AK23" s="178"/>
      <c r="AL23" s="178"/>
    </row>
    <row r="24" spans="1:38" ht="29.25" customHeight="1" x14ac:dyDescent="0.4">
      <c r="A24" s="178"/>
      <c r="B24" s="178"/>
      <c r="C24" s="722" t="s">
        <v>363</v>
      </c>
      <c r="D24" s="723"/>
      <c r="E24" s="723"/>
      <c r="F24" s="723"/>
      <c r="G24" s="723"/>
      <c r="H24" s="724"/>
      <c r="I24" s="193"/>
      <c r="J24" s="725"/>
      <c r="K24" s="725"/>
      <c r="L24" s="725"/>
      <c r="M24" s="725"/>
      <c r="N24" s="725"/>
      <c r="O24" s="725"/>
      <c r="P24" s="194"/>
      <c r="Q24" s="195"/>
      <c r="R24" s="725"/>
      <c r="S24" s="725"/>
      <c r="T24" s="725"/>
      <c r="U24" s="725"/>
      <c r="V24" s="725"/>
      <c r="W24" s="725"/>
      <c r="X24" s="196"/>
      <c r="Y24" s="726"/>
      <c r="Z24" s="727"/>
      <c r="AA24" s="727"/>
      <c r="AB24" s="727"/>
      <c r="AC24" s="727"/>
      <c r="AD24" s="727"/>
      <c r="AE24" s="727"/>
      <c r="AF24" s="728"/>
      <c r="AG24" s="178"/>
      <c r="AH24" s="178"/>
      <c r="AI24" s="178"/>
      <c r="AJ24" s="201"/>
      <c r="AK24" s="178"/>
      <c r="AL24" s="178"/>
    </row>
    <row r="25" spans="1:38" ht="29.25" customHeight="1" x14ac:dyDescent="0.4">
      <c r="A25" s="178"/>
      <c r="B25" s="178"/>
      <c r="C25" s="729" t="s">
        <v>364</v>
      </c>
      <c r="D25" s="730"/>
      <c r="E25" s="730"/>
      <c r="F25" s="730"/>
      <c r="G25" s="730"/>
      <c r="H25" s="731"/>
      <c r="I25" s="202"/>
      <c r="J25" s="732"/>
      <c r="K25" s="732"/>
      <c r="L25" s="732"/>
      <c r="M25" s="732"/>
      <c r="N25" s="732"/>
      <c r="O25" s="732"/>
      <c r="P25" s="203"/>
      <c r="Q25" s="204"/>
      <c r="R25" s="732"/>
      <c r="S25" s="732"/>
      <c r="T25" s="732"/>
      <c r="U25" s="732"/>
      <c r="V25" s="732"/>
      <c r="W25" s="732"/>
      <c r="X25" s="205"/>
      <c r="Y25" s="733"/>
      <c r="Z25" s="734"/>
      <c r="AA25" s="734"/>
      <c r="AB25" s="734"/>
      <c r="AC25" s="734"/>
      <c r="AD25" s="734"/>
      <c r="AE25" s="734"/>
      <c r="AF25" s="735"/>
      <c r="AG25" s="178"/>
      <c r="AH25" s="178"/>
      <c r="AI25" s="178"/>
      <c r="AJ25" s="178"/>
      <c r="AK25" s="178"/>
      <c r="AL25" s="178"/>
    </row>
    <row r="26" spans="1:38" ht="29.25" customHeight="1" thickBot="1" x14ac:dyDescent="0.45">
      <c r="A26" s="178"/>
      <c r="B26" s="178"/>
      <c r="C26" s="711" t="s">
        <v>365</v>
      </c>
      <c r="D26" s="712"/>
      <c r="E26" s="712"/>
      <c r="F26" s="712"/>
      <c r="G26" s="712"/>
      <c r="H26" s="713"/>
      <c r="I26" s="197"/>
      <c r="J26" s="714">
        <f>SUM(J24:O25)</f>
        <v>0</v>
      </c>
      <c r="K26" s="714"/>
      <c r="L26" s="714"/>
      <c r="M26" s="714"/>
      <c r="N26" s="714"/>
      <c r="O26" s="714"/>
      <c r="P26" s="198"/>
      <c r="Q26" s="197"/>
      <c r="R26" s="714">
        <f>SUM(R24:W25)</f>
        <v>0</v>
      </c>
      <c r="S26" s="714"/>
      <c r="T26" s="714"/>
      <c r="U26" s="714"/>
      <c r="V26" s="714"/>
      <c r="W26" s="714"/>
      <c r="X26" s="198"/>
      <c r="Y26" s="715"/>
      <c r="Z26" s="716"/>
      <c r="AA26" s="716"/>
      <c r="AB26" s="716"/>
      <c r="AC26" s="716"/>
      <c r="AD26" s="716"/>
      <c r="AE26" s="716"/>
      <c r="AF26" s="717"/>
      <c r="AG26" s="178"/>
      <c r="AH26" s="178"/>
      <c r="AI26" s="178"/>
      <c r="AJ26" s="178"/>
      <c r="AK26" s="178"/>
      <c r="AL26" s="178"/>
    </row>
    <row r="27" spans="1:38" ht="29.25" customHeight="1" thickBot="1" x14ac:dyDescent="0.45">
      <c r="A27" s="178"/>
      <c r="B27" s="178"/>
      <c r="C27" s="705" t="s">
        <v>366</v>
      </c>
      <c r="D27" s="706"/>
      <c r="E27" s="706"/>
      <c r="F27" s="706"/>
      <c r="G27" s="706"/>
      <c r="H27" s="707"/>
      <c r="I27" s="206" t="s">
        <v>361</v>
      </c>
      <c r="J27" s="718"/>
      <c r="K27" s="718"/>
      <c r="L27" s="718"/>
      <c r="M27" s="718"/>
      <c r="N27" s="718"/>
      <c r="O27" s="718"/>
      <c r="P27" s="207"/>
      <c r="Q27" s="206" t="s">
        <v>361</v>
      </c>
      <c r="R27" s="718"/>
      <c r="S27" s="718"/>
      <c r="T27" s="718"/>
      <c r="U27" s="718"/>
      <c r="V27" s="718"/>
      <c r="W27" s="718"/>
      <c r="X27" s="207"/>
      <c r="Y27" s="719"/>
      <c r="Z27" s="720"/>
      <c r="AA27" s="720"/>
      <c r="AB27" s="720"/>
      <c r="AC27" s="720"/>
      <c r="AD27" s="720"/>
      <c r="AE27" s="720"/>
      <c r="AF27" s="721"/>
      <c r="AG27" s="178"/>
      <c r="AH27" s="178"/>
      <c r="AI27" s="178"/>
      <c r="AJ27" s="178"/>
      <c r="AK27" s="178"/>
      <c r="AL27" s="178"/>
    </row>
    <row r="28" spans="1:38" ht="29.25" customHeight="1" thickBot="1" x14ac:dyDescent="0.45">
      <c r="A28" s="178"/>
      <c r="B28" s="178"/>
      <c r="C28" s="705" t="s">
        <v>367</v>
      </c>
      <c r="D28" s="706"/>
      <c r="E28" s="706"/>
      <c r="F28" s="706"/>
      <c r="G28" s="706"/>
      <c r="H28" s="707"/>
      <c r="I28" s="206"/>
      <c r="J28" s="708" t="str">
        <f>IFERROR((J23+J26-J27),"")</f>
        <v/>
      </c>
      <c r="K28" s="708"/>
      <c r="L28" s="708"/>
      <c r="M28" s="708"/>
      <c r="N28" s="708"/>
      <c r="O28" s="708"/>
      <c r="P28" s="207"/>
      <c r="Q28" s="206"/>
      <c r="R28" s="708" t="str">
        <f>IFERROR((R23+R26-R27),"")</f>
        <v/>
      </c>
      <c r="S28" s="708"/>
      <c r="T28" s="708"/>
      <c r="U28" s="708"/>
      <c r="V28" s="708"/>
      <c r="W28" s="708"/>
      <c r="X28" s="207"/>
      <c r="Y28" s="248" t="s">
        <v>386</v>
      </c>
      <c r="Z28" s="754" t="str">
        <f>IFERROR(J28-R28,"")</f>
        <v/>
      </c>
      <c r="AA28" s="754"/>
      <c r="AB28" s="754"/>
      <c r="AC28" s="754"/>
      <c r="AD28" s="754"/>
      <c r="AE28" s="754"/>
      <c r="AF28" s="755"/>
      <c r="AG28" s="178"/>
      <c r="AH28" s="178"/>
      <c r="AI28" s="178"/>
      <c r="AJ28" s="178"/>
      <c r="AK28" s="178"/>
      <c r="AL28" s="178"/>
    </row>
    <row r="29" spans="1:38" ht="29.25" customHeight="1" thickBot="1" x14ac:dyDescent="0.45">
      <c r="A29" s="178"/>
      <c r="B29" s="178"/>
      <c r="C29" s="705" t="s">
        <v>368</v>
      </c>
      <c r="D29" s="709"/>
      <c r="E29" s="709"/>
      <c r="F29" s="709"/>
      <c r="G29" s="709"/>
      <c r="H29" s="710"/>
      <c r="I29" s="206"/>
      <c r="J29" s="708"/>
      <c r="K29" s="708"/>
      <c r="L29" s="708"/>
      <c r="M29" s="708"/>
      <c r="N29" s="708"/>
      <c r="O29" s="708"/>
      <c r="P29" s="207"/>
      <c r="Q29" s="208"/>
      <c r="R29" s="708"/>
      <c r="S29" s="708"/>
      <c r="T29" s="708"/>
      <c r="U29" s="708"/>
      <c r="V29" s="708"/>
      <c r="W29" s="708"/>
      <c r="X29" s="209"/>
      <c r="Y29" s="210"/>
      <c r="Z29" s="211"/>
      <c r="AA29" s="211"/>
      <c r="AB29" s="211"/>
      <c r="AC29" s="211"/>
      <c r="AD29" s="211"/>
      <c r="AE29" s="211"/>
      <c r="AF29" s="212"/>
      <c r="AG29" s="178"/>
      <c r="AH29" s="178"/>
      <c r="AI29" s="178"/>
      <c r="AJ29" s="178"/>
      <c r="AK29" s="178"/>
      <c r="AL29" s="178"/>
    </row>
    <row r="30" spans="1:38" ht="6.75" customHeight="1" x14ac:dyDescent="0.4">
      <c r="A30" s="178"/>
      <c r="B30" s="178"/>
      <c r="C30" s="213"/>
      <c r="D30" s="213"/>
      <c r="E30" s="213"/>
      <c r="F30" s="213"/>
      <c r="G30" s="213"/>
      <c r="H30" s="213"/>
      <c r="I30" s="214"/>
      <c r="J30" s="215"/>
      <c r="K30" s="215"/>
      <c r="L30" s="215"/>
      <c r="M30" s="215"/>
      <c r="N30" s="215"/>
      <c r="O30" s="215"/>
      <c r="P30" s="215"/>
      <c r="Q30" s="216"/>
      <c r="R30" s="215"/>
      <c r="S30" s="215"/>
      <c r="T30" s="215"/>
      <c r="U30" s="215"/>
      <c r="V30" s="215"/>
      <c r="W30" s="215"/>
      <c r="X30" s="217"/>
      <c r="Y30" s="218"/>
      <c r="Z30" s="219"/>
      <c r="AA30" s="219"/>
      <c r="AB30" s="219"/>
      <c r="AC30" s="219"/>
      <c r="AD30" s="219"/>
      <c r="AE30" s="219"/>
      <c r="AF30" s="219"/>
      <c r="AG30" s="178"/>
      <c r="AH30" s="178"/>
      <c r="AI30" s="178"/>
      <c r="AJ30" s="178"/>
      <c r="AK30" s="178"/>
      <c r="AL30" s="178"/>
    </row>
    <row r="31" spans="1:38" ht="15.75" customHeight="1" x14ac:dyDescent="0.4">
      <c r="A31" s="178"/>
      <c r="B31" s="178"/>
      <c r="C31" s="220" t="s">
        <v>369</v>
      </c>
      <c r="D31" s="213"/>
      <c r="E31" s="213"/>
      <c r="F31" s="213"/>
      <c r="G31" s="213"/>
      <c r="H31" s="213"/>
      <c r="I31" s="214"/>
      <c r="J31" s="215"/>
      <c r="K31" s="215"/>
      <c r="L31" s="215"/>
      <c r="M31" s="215"/>
      <c r="N31" s="215"/>
      <c r="O31" s="215"/>
      <c r="P31" s="215"/>
      <c r="Q31" s="216"/>
      <c r="R31" s="215"/>
      <c r="S31" s="215"/>
      <c r="T31" s="215"/>
      <c r="U31" s="215"/>
      <c r="V31" s="215"/>
      <c r="W31" s="215"/>
      <c r="X31" s="217"/>
      <c r="Y31" s="218"/>
      <c r="Z31" s="219"/>
      <c r="AA31" s="219"/>
      <c r="AB31" s="219"/>
      <c r="AC31" s="219"/>
      <c r="AD31" s="219"/>
      <c r="AE31" s="219"/>
      <c r="AF31" s="219"/>
      <c r="AG31" s="178"/>
      <c r="AH31" s="178"/>
      <c r="AI31" s="178"/>
      <c r="AJ31" s="178"/>
      <c r="AK31" s="178"/>
      <c r="AL31" s="178"/>
    </row>
    <row r="32" spans="1:38" ht="29.25" customHeight="1" x14ac:dyDescent="0.4">
      <c r="A32" s="178"/>
      <c r="B32" s="178"/>
      <c r="C32" s="220"/>
      <c r="D32" s="213"/>
      <c r="E32" s="213"/>
      <c r="F32" s="213"/>
      <c r="G32" s="213"/>
      <c r="H32" s="213"/>
      <c r="I32" s="214"/>
      <c r="J32" s="215"/>
      <c r="K32" s="215"/>
      <c r="L32" s="215"/>
      <c r="M32" s="215"/>
      <c r="N32" s="215"/>
      <c r="O32" s="215"/>
      <c r="P32" s="215"/>
      <c r="Q32" s="216"/>
      <c r="R32" s="215"/>
      <c r="S32" s="215"/>
      <c r="T32" s="215"/>
      <c r="U32" s="215"/>
      <c r="V32" s="215"/>
      <c r="W32" s="215"/>
      <c r="X32" s="217"/>
      <c r="Y32" s="218"/>
      <c r="Z32" s="219"/>
      <c r="AA32" s="219"/>
      <c r="AB32" s="219"/>
      <c r="AC32" s="219"/>
      <c r="AD32" s="219"/>
      <c r="AE32" s="219"/>
      <c r="AF32" s="219"/>
      <c r="AG32" s="178"/>
      <c r="AH32" s="178"/>
      <c r="AI32" s="178"/>
      <c r="AJ32" s="178"/>
      <c r="AK32" s="178"/>
      <c r="AL32" s="178"/>
    </row>
    <row r="33" spans="3:25" ht="12.75" thickBot="1" x14ac:dyDescent="0.45"/>
    <row r="34" spans="3:25" ht="12.75" thickBot="1" x14ac:dyDescent="0.45">
      <c r="C34" s="180" t="s">
        <v>370</v>
      </c>
      <c r="K34" s="701">
        <f>J29*G17</f>
        <v>0</v>
      </c>
      <c r="L34" s="702"/>
      <c r="M34" s="702"/>
      <c r="N34" s="702"/>
      <c r="O34" s="703"/>
      <c r="S34" s="701">
        <f>R29*G17</f>
        <v>0</v>
      </c>
      <c r="T34" s="702"/>
      <c r="U34" s="702"/>
      <c r="V34" s="702"/>
      <c r="W34" s="703"/>
      <c r="Y34" s="180" t="s">
        <v>371</v>
      </c>
    </row>
    <row r="35" spans="3:25" x14ac:dyDescent="0.4">
      <c r="C35" s="221" t="s">
        <v>372</v>
      </c>
    </row>
  </sheetData>
  <sheetProtection formatCells="0" selectLockedCells="1"/>
  <mergeCells count="59">
    <mergeCell ref="Z28:AF28"/>
    <mergeCell ref="B13:E13"/>
    <mergeCell ref="G13:R13"/>
    <mergeCell ref="AA1:AF1"/>
    <mergeCell ref="D3:AD3"/>
    <mergeCell ref="C4:AF4"/>
    <mergeCell ref="U5:Y5"/>
    <mergeCell ref="N7:R7"/>
    <mergeCell ref="S7:AD7"/>
    <mergeCell ref="B9:E9"/>
    <mergeCell ref="G9:P9"/>
    <mergeCell ref="B11:E11"/>
    <mergeCell ref="G11:R11"/>
    <mergeCell ref="H12:M12"/>
    <mergeCell ref="B15:E15"/>
    <mergeCell ref="B17:E17"/>
    <mergeCell ref="G17:J17"/>
    <mergeCell ref="K17:L17"/>
    <mergeCell ref="C20:H20"/>
    <mergeCell ref="I20:P20"/>
    <mergeCell ref="Q20:X20"/>
    <mergeCell ref="Y20:AF20"/>
    <mergeCell ref="C21:H21"/>
    <mergeCell ref="J21:O21"/>
    <mergeCell ref="R21:W21"/>
    <mergeCell ref="Y21:AF21"/>
    <mergeCell ref="C22:H22"/>
    <mergeCell ref="J22:O22"/>
    <mergeCell ref="R22:W22"/>
    <mergeCell ref="Y22:AF22"/>
    <mergeCell ref="C23:H23"/>
    <mergeCell ref="J23:O23"/>
    <mergeCell ref="R23:W23"/>
    <mergeCell ref="Y23:AF23"/>
    <mergeCell ref="Y27:AF27"/>
    <mergeCell ref="C24:H24"/>
    <mergeCell ref="J24:O24"/>
    <mergeCell ref="R24:W24"/>
    <mergeCell ref="Y24:AF24"/>
    <mergeCell ref="C25:H25"/>
    <mergeCell ref="J25:O25"/>
    <mergeCell ref="R25:W25"/>
    <mergeCell ref="Y25:AF25"/>
    <mergeCell ref="K34:O34"/>
    <mergeCell ref="S34:W34"/>
    <mergeCell ref="G15:AD15"/>
    <mergeCell ref="C28:H28"/>
    <mergeCell ref="J28:O28"/>
    <mergeCell ref="R28:W28"/>
    <mergeCell ref="C29:H29"/>
    <mergeCell ref="J29:O29"/>
    <mergeCell ref="R29:W29"/>
    <mergeCell ref="C26:H26"/>
    <mergeCell ref="J26:O26"/>
    <mergeCell ref="R26:W26"/>
    <mergeCell ref="Y26:AF26"/>
    <mergeCell ref="C27:H27"/>
    <mergeCell ref="J27:O27"/>
    <mergeCell ref="R27:W27"/>
  </mergeCells>
  <phoneticPr fontId="1"/>
  <pageMargins left="0.55118110236220474" right="0.35433070866141736" top="0.62992125984251968" bottom="0.43307086614173229" header="0.27559055118110237"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7030A0"/>
    <pageSetUpPr fitToPage="1"/>
  </sheetPr>
  <dimension ref="A1:AL36"/>
  <sheetViews>
    <sheetView showZeros="0" zoomScale="130" zoomScaleNormal="130" workbookViewId="0">
      <selection activeCell="R22" sqref="R22:W22"/>
    </sheetView>
  </sheetViews>
  <sheetFormatPr defaultColWidth="2.625" defaultRowHeight="12" x14ac:dyDescent="0.4"/>
  <cols>
    <col min="1" max="1" width="0.875" style="180" customWidth="1"/>
    <col min="2" max="32" width="2.625" style="180" customWidth="1"/>
    <col min="33" max="173" width="1.625" style="180" customWidth="1"/>
    <col min="174" max="16384" width="2.625" style="180"/>
  </cols>
  <sheetData>
    <row r="1" spans="1:38" ht="17.25" customHeight="1" x14ac:dyDescent="0.4">
      <c r="A1" s="178"/>
      <c r="B1" s="178"/>
      <c r="C1" s="178"/>
      <c r="D1" s="178"/>
      <c r="E1" s="178"/>
      <c r="F1" s="178"/>
      <c r="G1" s="178"/>
      <c r="H1" s="178"/>
      <c r="I1" s="178"/>
      <c r="J1" s="178"/>
      <c r="K1" s="178"/>
      <c r="L1" s="178"/>
      <c r="M1" s="178"/>
      <c r="N1" s="178"/>
      <c r="O1" s="178"/>
      <c r="P1" s="178"/>
      <c r="Q1" s="178"/>
      <c r="R1" s="179"/>
      <c r="S1" s="178"/>
      <c r="T1" s="178"/>
      <c r="U1" s="178"/>
      <c r="V1" s="178"/>
      <c r="W1" s="178"/>
      <c r="X1" s="178"/>
      <c r="Y1" s="178"/>
      <c r="Z1" s="178"/>
      <c r="AA1" s="759"/>
      <c r="AB1" s="759"/>
      <c r="AC1" s="759"/>
      <c r="AD1" s="759"/>
      <c r="AE1" s="759"/>
      <c r="AF1" s="759"/>
      <c r="AG1" s="178"/>
      <c r="AH1" s="178"/>
      <c r="AI1" s="178"/>
      <c r="AJ1" s="178"/>
      <c r="AK1" s="178"/>
      <c r="AL1" s="178"/>
    </row>
    <row r="2" spans="1:38" ht="20.100000000000001" customHeight="1" x14ac:dyDescent="0.4">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row>
    <row r="3" spans="1:38" ht="20.100000000000001" customHeight="1" x14ac:dyDescent="0.4">
      <c r="A3" s="178"/>
      <c r="B3" s="178"/>
      <c r="C3" s="178"/>
      <c r="D3" s="760"/>
      <c r="E3" s="760"/>
      <c r="F3" s="760"/>
      <c r="G3" s="760"/>
      <c r="H3" s="760"/>
      <c r="I3" s="760"/>
      <c r="J3" s="760"/>
      <c r="K3" s="760"/>
      <c r="L3" s="760"/>
      <c r="M3" s="760"/>
      <c r="N3" s="760"/>
      <c r="O3" s="760"/>
      <c r="P3" s="760"/>
      <c r="Q3" s="760"/>
      <c r="R3" s="760"/>
      <c r="S3" s="760"/>
      <c r="T3" s="760"/>
      <c r="U3" s="760"/>
      <c r="V3" s="760"/>
      <c r="W3" s="760"/>
      <c r="X3" s="760"/>
      <c r="Y3" s="760"/>
      <c r="Z3" s="760"/>
      <c r="AA3" s="760"/>
      <c r="AB3" s="760"/>
      <c r="AC3" s="760"/>
      <c r="AD3" s="760"/>
      <c r="AE3" s="178"/>
      <c r="AF3" s="178"/>
      <c r="AG3" s="178"/>
      <c r="AH3" s="178"/>
      <c r="AI3" s="178"/>
      <c r="AJ3" s="178"/>
      <c r="AK3" s="178"/>
      <c r="AL3" s="178"/>
    </row>
    <row r="4" spans="1:38" ht="17.25" x14ac:dyDescent="0.4">
      <c r="A4" s="178"/>
      <c r="B4" s="178"/>
      <c r="C4" s="761" t="s">
        <v>346</v>
      </c>
      <c r="D4" s="762"/>
      <c r="E4" s="762"/>
      <c r="F4" s="762"/>
      <c r="G4" s="762"/>
      <c r="H4" s="762"/>
      <c r="I4" s="762"/>
      <c r="J4" s="762"/>
      <c r="K4" s="762"/>
      <c r="L4" s="762"/>
      <c r="M4" s="762"/>
      <c r="N4" s="762"/>
      <c r="O4" s="762"/>
      <c r="P4" s="762"/>
      <c r="Q4" s="762"/>
      <c r="R4" s="762"/>
      <c r="S4" s="762"/>
      <c r="T4" s="762"/>
      <c r="U4" s="762"/>
      <c r="V4" s="762"/>
      <c r="W4" s="762"/>
      <c r="X4" s="762"/>
      <c r="Y4" s="762"/>
      <c r="Z4" s="762"/>
      <c r="AA4" s="762"/>
      <c r="AB4" s="762"/>
      <c r="AC4" s="762"/>
      <c r="AD4" s="762"/>
      <c r="AE4" s="762"/>
      <c r="AF4" s="762"/>
      <c r="AG4" s="178"/>
      <c r="AH4" s="178"/>
      <c r="AI4" s="178"/>
      <c r="AJ4" s="178"/>
      <c r="AK4" s="178"/>
      <c r="AL4" s="178"/>
    </row>
    <row r="5" spans="1:38" ht="17.25" x14ac:dyDescent="0.4">
      <c r="A5" s="178"/>
      <c r="B5" s="178"/>
      <c r="C5" s="182"/>
      <c r="D5" s="178"/>
      <c r="E5" s="178"/>
      <c r="F5" s="178"/>
      <c r="G5" s="178"/>
      <c r="H5" s="178"/>
      <c r="I5" s="178"/>
      <c r="J5" s="178"/>
      <c r="K5" s="178"/>
      <c r="L5" s="178"/>
      <c r="M5" s="178"/>
      <c r="N5" s="178"/>
      <c r="O5" s="178"/>
      <c r="P5" s="178"/>
      <c r="Q5" s="178"/>
      <c r="R5" s="178"/>
      <c r="S5" s="178"/>
      <c r="T5" s="178"/>
      <c r="U5" s="763"/>
      <c r="V5" s="763"/>
      <c r="W5" s="763"/>
      <c r="X5" s="763"/>
      <c r="Y5" s="763"/>
      <c r="Z5" s="178"/>
      <c r="AA5" s="178"/>
      <c r="AB5" s="178"/>
      <c r="AC5" s="178"/>
      <c r="AD5" s="178"/>
      <c r="AE5" s="178"/>
      <c r="AF5" s="178"/>
      <c r="AG5" s="178"/>
      <c r="AH5" s="178"/>
      <c r="AI5" s="178"/>
      <c r="AJ5" s="178"/>
      <c r="AK5" s="178"/>
      <c r="AL5" s="178"/>
    </row>
    <row r="6" spans="1:38" ht="17.25" customHeight="1" x14ac:dyDescent="0.4">
      <c r="A6" s="178"/>
      <c r="B6" s="178"/>
      <c r="C6" s="182"/>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row>
    <row r="7" spans="1:38" ht="34.5" customHeight="1" x14ac:dyDescent="0.4">
      <c r="A7" s="178"/>
      <c r="B7" s="178"/>
      <c r="C7" s="182"/>
      <c r="D7" s="178"/>
      <c r="E7" s="178"/>
      <c r="F7" s="178"/>
      <c r="G7" s="178"/>
      <c r="H7" s="178"/>
      <c r="I7" s="178"/>
      <c r="J7" s="178"/>
      <c r="K7" s="178"/>
      <c r="L7" s="178"/>
      <c r="M7" s="178"/>
      <c r="N7" s="764" t="s">
        <v>347</v>
      </c>
      <c r="O7" s="765"/>
      <c r="P7" s="765"/>
      <c r="Q7" s="765"/>
      <c r="R7" s="765"/>
      <c r="S7" s="766" t="str">
        <f>IF(データシート!C8="リース",データシート!D17,"")</f>
        <v/>
      </c>
      <c r="T7" s="767"/>
      <c r="U7" s="767"/>
      <c r="V7" s="767"/>
      <c r="W7" s="767"/>
      <c r="X7" s="767"/>
      <c r="Y7" s="767"/>
      <c r="Z7" s="767"/>
      <c r="AA7" s="767"/>
      <c r="AB7" s="767"/>
      <c r="AC7" s="767"/>
      <c r="AD7" s="767"/>
      <c r="AE7" s="178"/>
      <c r="AF7" s="178"/>
      <c r="AG7" s="178"/>
      <c r="AH7" s="178"/>
      <c r="AI7" s="178"/>
      <c r="AJ7" s="178"/>
      <c r="AK7" s="178"/>
      <c r="AL7" s="178"/>
    </row>
    <row r="8" spans="1:38" ht="17.25" x14ac:dyDescent="0.4">
      <c r="A8" s="178"/>
      <c r="B8" s="178"/>
      <c r="C8" s="182"/>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row>
    <row r="9" spans="1:38" s="184" customFormat="1" ht="15" customHeight="1" x14ac:dyDescent="0.4">
      <c r="A9" s="183"/>
      <c r="B9" s="756" t="s">
        <v>348</v>
      </c>
      <c r="C9" s="757"/>
      <c r="D9" s="757"/>
      <c r="E9" s="757"/>
      <c r="F9" s="183" t="s">
        <v>272</v>
      </c>
      <c r="G9" s="758" t="str">
        <f>IF(データシート!C8="リース",データシート!D52,"")</f>
        <v/>
      </c>
      <c r="H9" s="758"/>
      <c r="I9" s="758"/>
      <c r="J9" s="758"/>
      <c r="K9" s="758"/>
      <c r="L9" s="758"/>
      <c r="M9" s="758"/>
      <c r="N9" s="758"/>
      <c r="O9" s="758"/>
      <c r="P9" s="758"/>
      <c r="Q9" s="183"/>
      <c r="R9" s="183"/>
      <c r="S9" s="183"/>
      <c r="T9" s="183"/>
      <c r="U9" s="183"/>
      <c r="V9" s="183"/>
      <c r="W9" s="183"/>
      <c r="X9" s="183"/>
      <c r="Y9" s="183"/>
      <c r="Z9" s="183"/>
      <c r="AA9" s="183"/>
      <c r="AB9" s="183"/>
      <c r="AC9" s="183"/>
      <c r="AD9" s="183"/>
      <c r="AE9" s="183"/>
      <c r="AF9" s="183"/>
      <c r="AG9" s="183"/>
      <c r="AH9" s="183"/>
      <c r="AI9" s="183"/>
      <c r="AJ9" s="183"/>
      <c r="AK9" s="183"/>
      <c r="AL9" s="183"/>
    </row>
    <row r="10" spans="1:38" s="184" customFormat="1" ht="15" customHeight="1" x14ac:dyDescent="0.4">
      <c r="A10" s="183"/>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row>
    <row r="11" spans="1:38" s="184" customFormat="1" ht="15" customHeight="1" x14ac:dyDescent="0.4">
      <c r="A11" s="183"/>
      <c r="B11" s="756" t="s">
        <v>349</v>
      </c>
      <c r="C11" s="757"/>
      <c r="D11" s="757"/>
      <c r="E11" s="757"/>
      <c r="F11" s="183" t="s">
        <v>272</v>
      </c>
      <c r="G11" s="758" t="str">
        <f>IF(データシート!C8="リース",データシート!P54,"")</f>
        <v/>
      </c>
      <c r="H11" s="758"/>
      <c r="I11" s="758"/>
      <c r="J11" s="758"/>
      <c r="K11" s="758"/>
      <c r="L11" s="758"/>
      <c r="M11" s="758"/>
      <c r="N11" s="758"/>
      <c r="O11" s="758"/>
      <c r="P11" s="758"/>
      <c r="Q11" s="758"/>
      <c r="R11" s="758"/>
      <c r="S11" s="183"/>
      <c r="T11" s="183"/>
      <c r="U11" s="183"/>
      <c r="V11" s="183"/>
      <c r="W11" s="183"/>
      <c r="X11" s="183"/>
      <c r="Y11" s="183"/>
      <c r="Z11" s="183"/>
      <c r="AA11" s="183"/>
      <c r="AB11" s="183"/>
      <c r="AC11" s="183"/>
      <c r="AD11" s="183"/>
      <c r="AE11" s="183"/>
      <c r="AF11" s="183"/>
      <c r="AG11" s="183"/>
      <c r="AH11" s="183"/>
      <c r="AI11" s="183"/>
      <c r="AJ11" s="183"/>
      <c r="AK11" s="183"/>
      <c r="AL11" s="183"/>
    </row>
    <row r="12" spans="1:38" s="184" customFormat="1" ht="15" customHeight="1" x14ac:dyDescent="0.4">
      <c r="A12" s="183"/>
      <c r="B12" s="183"/>
      <c r="C12" s="185"/>
      <c r="D12" s="185"/>
      <c r="E12" s="185"/>
      <c r="F12" s="183"/>
      <c r="G12" s="183"/>
      <c r="H12" s="768"/>
      <c r="I12" s="768"/>
      <c r="J12" s="768"/>
      <c r="K12" s="768"/>
      <c r="L12" s="768"/>
      <c r="M12" s="768"/>
      <c r="N12" s="183"/>
      <c r="O12" s="183"/>
      <c r="P12" s="183"/>
      <c r="Q12" s="183"/>
      <c r="R12" s="183"/>
      <c r="S12" s="183"/>
      <c r="T12" s="183"/>
      <c r="U12" s="183"/>
      <c r="V12" s="186"/>
      <c r="W12" s="186"/>
      <c r="X12" s="186"/>
      <c r="Y12" s="186"/>
      <c r="Z12" s="186"/>
      <c r="AA12" s="187"/>
      <c r="AB12" s="186"/>
      <c r="AC12" s="186"/>
      <c r="AD12" s="186"/>
      <c r="AE12" s="186"/>
      <c r="AF12" s="186"/>
      <c r="AG12" s="183"/>
      <c r="AH12" s="183"/>
      <c r="AI12" s="183"/>
      <c r="AJ12" s="183"/>
      <c r="AK12" s="183"/>
      <c r="AL12" s="183"/>
    </row>
    <row r="13" spans="1:38" s="184" customFormat="1" ht="15" customHeight="1" x14ac:dyDescent="0.4">
      <c r="A13" s="183"/>
      <c r="B13" s="756" t="s">
        <v>350</v>
      </c>
      <c r="C13" s="757"/>
      <c r="D13" s="757"/>
      <c r="E13" s="757"/>
      <c r="F13" s="183" t="s">
        <v>272</v>
      </c>
      <c r="G13" s="758" t="str">
        <f>IF(データシート!C8="リース",データシート!P49,"")</f>
        <v/>
      </c>
      <c r="H13" s="758"/>
      <c r="I13" s="758"/>
      <c r="J13" s="758"/>
      <c r="K13" s="758"/>
      <c r="L13" s="758"/>
      <c r="M13" s="758"/>
      <c r="N13" s="758"/>
      <c r="O13" s="758"/>
      <c r="P13" s="758"/>
      <c r="Q13" s="758"/>
      <c r="R13" s="758"/>
      <c r="S13" s="183"/>
      <c r="T13" s="183"/>
      <c r="U13" s="183"/>
      <c r="V13" s="183"/>
      <c r="W13" s="183"/>
      <c r="X13" s="183"/>
      <c r="Y13" s="183"/>
      <c r="Z13" s="183"/>
      <c r="AA13" s="183"/>
      <c r="AB13" s="183"/>
      <c r="AC13" s="183"/>
      <c r="AD13" s="183"/>
      <c r="AE13" s="183"/>
      <c r="AF13" s="183"/>
      <c r="AG13" s="183"/>
      <c r="AH13" s="183"/>
      <c r="AI13" s="183"/>
      <c r="AJ13" s="183"/>
      <c r="AK13" s="183"/>
      <c r="AL13" s="183"/>
    </row>
    <row r="14" spans="1:38" s="184" customFormat="1" ht="15" customHeight="1" x14ac:dyDescent="0.4">
      <c r="A14" s="183"/>
      <c r="B14" s="183"/>
      <c r="C14" s="185"/>
      <c r="D14" s="185"/>
      <c r="E14" s="185"/>
      <c r="F14" s="183"/>
      <c r="G14" s="183"/>
      <c r="H14" s="188"/>
      <c r="I14" s="188"/>
      <c r="J14" s="188"/>
      <c r="K14" s="188"/>
      <c r="L14" s="188"/>
      <c r="M14" s="188"/>
      <c r="N14" s="183"/>
      <c r="O14" s="183"/>
      <c r="P14" s="183"/>
      <c r="Q14" s="183"/>
      <c r="R14" s="183"/>
      <c r="S14" s="183"/>
      <c r="T14" s="183"/>
      <c r="U14" s="183"/>
      <c r="V14" s="186"/>
      <c r="W14" s="186"/>
      <c r="X14" s="186"/>
      <c r="Y14" s="186"/>
      <c r="Z14" s="186"/>
      <c r="AA14" s="187"/>
      <c r="AB14" s="186"/>
      <c r="AC14" s="186"/>
      <c r="AD14" s="186"/>
      <c r="AE14" s="186"/>
      <c r="AF14" s="186"/>
      <c r="AG14" s="183"/>
      <c r="AH14" s="183"/>
      <c r="AI14" s="183"/>
      <c r="AJ14" s="183"/>
      <c r="AK14" s="183"/>
      <c r="AL14" s="183"/>
    </row>
    <row r="15" spans="1:38" s="184" customFormat="1" ht="15" customHeight="1" x14ac:dyDescent="0.4">
      <c r="A15" s="183"/>
      <c r="B15" s="756" t="s">
        <v>351</v>
      </c>
      <c r="C15" s="756"/>
      <c r="D15" s="756"/>
      <c r="E15" s="756"/>
      <c r="F15" s="183" t="s">
        <v>272</v>
      </c>
      <c r="G15" s="704" t="str">
        <f>IF(データシート!C8="リース",データシート!D45,"")</f>
        <v/>
      </c>
      <c r="H15" s="704"/>
      <c r="I15" s="704"/>
      <c r="J15" s="704"/>
      <c r="K15" s="704"/>
      <c r="L15" s="704"/>
      <c r="M15" s="704"/>
      <c r="N15" s="704"/>
      <c r="O15" s="704"/>
      <c r="P15" s="704"/>
      <c r="Q15" s="704"/>
      <c r="R15" s="704"/>
      <c r="S15" s="704"/>
      <c r="T15" s="704"/>
      <c r="U15" s="704"/>
      <c r="V15" s="704"/>
      <c r="W15" s="704"/>
      <c r="X15" s="704"/>
      <c r="Y15" s="704"/>
      <c r="Z15" s="704"/>
      <c r="AA15" s="704"/>
      <c r="AB15" s="704"/>
      <c r="AC15" s="704"/>
      <c r="AD15" s="704"/>
      <c r="AE15" s="191"/>
      <c r="AF15" s="191"/>
      <c r="AG15" s="183"/>
      <c r="AH15" s="183"/>
      <c r="AI15" s="183"/>
      <c r="AJ15" s="183"/>
      <c r="AK15" s="183"/>
      <c r="AL15" s="183"/>
    </row>
    <row r="16" spans="1:38" s="184" customFormat="1" ht="15" customHeight="1" x14ac:dyDescent="0.4">
      <c r="A16" s="183"/>
      <c r="B16" s="183"/>
      <c r="C16" s="183"/>
      <c r="D16" s="183"/>
      <c r="E16" s="183"/>
      <c r="F16" s="183"/>
      <c r="G16" s="183"/>
      <c r="H16" s="183"/>
      <c r="I16" s="183"/>
      <c r="J16" s="183"/>
      <c r="K16" s="183"/>
      <c r="L16" s="183"/>
      <c r="M16" s="183"/>
      <c r="N16" s="183"/>
      <c r="O16" s="183"/>
      <c r="P16" s="183"/>
      <c r="Q16" s="183"/>
      <c r="R16" s="183"/>
      <c r="S16" s="183"/>
      <c r="T16" s="183"/>
      <c r="U16" s="183"/>
      <c r="V16" s="186"/>
      <c r="W16" s="186"/>
      <c r="X16" s="186"/>
      <c r="Y16" s="186"/>
      <c r="Z16" s="189"/>
      <c r="AA16" s="189"/>
      <c r="AB16" s="189"/>
      <c r="AC16" s="190"/>
      <c r="AD16" s="191"/>
      <c r="AE16" s="191"/>
      <c r="AF16" s="191"/>
      <c r="AG16" s="183"/>
      <c r="AH16" s="183"/>
      <c r="AI16" s="183"/>
      <c r="AJ16" s="183"/>
      <c r="AK16" s="183"/>
      <c r="AL16" s="183"/>
    </row>
    <row r="17" spans="1:38" s="184" customFormat="1" ht="15" customHeight="1" x14ac:dyDescent="0.4">
      <c r="A17" s="183"/>
      <c r="B17" s="756" t="s">
        <v>352</v>
      </c>
      <c r="C17" s="756"/>
      <c r="D17" s="756"/>
      <c r="E17" s="756"/>
      <c r="F17" s="183" t="s">
        <v>272</v>
      </c>
      <c r="G17" s="751"/>
      <c r="H17" s="751"/>
      <c r="I17" s="751"/>
      <c r="J17" s="751"/>
      <c r="K17" s="752" t="s">
        <v>353</v>
      </c>
      <c r="L17" s="752"/>
      <c r="M17" s="183"/>
      <c r="N17" s="183"/>
      <c r="O17" s="183"/>
      <c r="P17" s="183"/>
      <c r="Q17" s="183"/>
      <c r="R17" s="183"/>
      <c r="S17" s="183"/>
      <c r="T17" s="183"/>
      <c r="U17" s="183"/>
      <c r="V17" s="186"/>
      <c r="W17" s="186"/>
      <c r="X17" s="186"/>
      <c r="Y17" s="186"/>
      <c r="Z17" s="189"/>
      <c r="AA17" s="189"/>
      <c r="AB17" s="189"/>
      <c r="AC17" s="190"/>
      <c r="AD17" s="191"/>
      <c r="AE17" s="191"/>
      <c r="AF17" s="191"/>
      <c r="AG17" s="183"/>
      <c r="AH17" s="183"/>
      <c r="AI17" s="183"/>
      <c r="AJ17" s="183"/>
      <c r="AK17" s="183"/>
      <c r="AL17" s="183"/>
    </row>
    <row r="18" spans="1:38" ht="53.25" customHeight="1" x14ac:dyDescent="0.4">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row>
    <row r="19" spans="1:38" ht="18.75" customHeight="1" thickBot="1" x14ac:dyDescent="0.45">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92" t="s">
        <v>354</v>
      </c>
      <c r="AG19" s="178"/>
      <c r="AH19" s="178"/>
      <c r="AI19" s="178"/>
      <c r="AJ19" s="178"/>
      <c r="AK19" s="178"/>
      <c r="AL19" s="178"/>
    </row>
    <row r="20" spans="1:38" ht="30" customHeight="1" thickBot="1" x14ac:dyDescent="0.45">
      <c r="A20" s="178"/>
      <c r="B20" s="178"/>
      <c r="C20" s="705" t="s">
        <v>355</v>
      </c>
      <c r="D20" s="706"/>
      <c r="E20" s="706"/>
      <c r="F20" s="706"/>
      <c r="G20" s="706"/>
      <c r="H20" s="707"/>
      <c r="I20" s="753" t="s">
        <v>356</v>
      </c>
      <c r="J20" s="706"/>
      <c r="K20" s="706"/>
      <c r="L20" s="706"/>
      <c r="M20" s="706"/>
      <c r="N20" s="706"/>
      <c r="O20" s="706"/>
      <c r="P20" s="707"/>
      <c r="Q20" s="753" t="s">
        <v>357</v>
      </c>
      <c r="R20" s="706"/>
      <c r="S20" s="706"/>
      <c r="T20" s="706"/>
      <c r="U20" s="706"/>
      <c r="V20" s="706"/>
      <c r="W20" s="706"/>
      <c r="X20" s="707"/>
      <c r="Y20" s="706" t="s">
        <v>358</v>
      </c>
      <c r="Z20" s="706"/>
      <c r="AA20" s="706"/>
      <c r="AB20" s="706"/>
      <c r="AC20" s="706"/>
      <c r="AD20" s="706"/>
      <c r="AE20" s="706"/>
      <c r="AF20" s="747"/>
      <c r="AG20" s="178"/>
      <c r="AH20" s="178"/>
      <c r="AI20" s="178"/>
      <c r="AJ20" s="178"/>
      <c r="AK20" s="178"/>
      <c r="AL20" s="178"/>
    </row>
    <row r="21" spans="1:38" ht="29.25" customHeight="1" x14ac:dyDescent="0.4">
      <c r="A21" s="178"/>
      <c r="B21" s="178"/>
      <c r="C21" s="722" t="s">
        <v>359</v>
      </c>
      <c r="D21" s="723"/>
      <c r="E21" s="723"/>
      <c r="F21" s="723"/>
      <c r="G21" s="723"/>
      <c r="H21" s="724"/>
      <c r="I21" s="193"/>
      <c r="J21" s="748" t="str">
        <f>IF(データシート!C8="リース",データシート!D64,"")</f>
        <v/>
      </c>
      <c r="K21" s="748"/>
      <c r="L21" s="748"/>
      <c r="M21" s="748"/>
      <c r="N21" s="748"/>
      <c r="O21" s="748"/>
      <c r="P21" s="194"/>
      <c r="Q21" s="195"/>
      <c r="R21" s="748" t="str">
        <f>J21</f>
        <v/>
      </c>
      <c r="S21" s="748"/>
      <c r="T21" s="748"/>
      <c r="U21" s="748"/>
      <c r="V21" s="748"/>
      <c r="W21" s="748"/>
      <c r="X21" s="196"/>
      <c r="Y21" s="749"/>
      <c r="Z21" s="726"/>
      <c r="AA21" s="726"/>
      <c r="AB21" s="726"/>
      <c r="AC21" s="726"/>
      <c r="AD21" s="726"/>
      <c r="AE21" s="726"/>
      <c r="AF21" s="750"/>
      <c r="AG21" s="178"/>
      <c r="AH21" s="178"/>
      <c r="AI21" s="178"/>
      <c r="AJ21" s="178"/>
      <c r="AK21" s="178"/>
      <c r="AL21" s="178"/>
    </row>
    <row r="22" spans="1:38" ht="29.25" customHeight="1" x14ac:dyDescent="0.4">
      <c r="A22" s="178"/>
      <c r="B22" s="178"/>
      <c r="C22" s="711" t="s">
        <v>360</v>
      </c>
      <c r="D22" s="712"/>
      <c r="E22" s="712"/>
      <c r="F22" s="712"/>
      <c r="G22" s="712"/>
      <c r="H22" s="713"/>
      <c r="I22" s="197"/>
      <c r="J22" s="714">
        <v>0</v>
      </c>
      <c r="K22" s="714"/>
      <c r="L22" s="714"/>
      <c r="M22" s="714"/>
      <c r="N22" s="714"/>
      <c r="O22" s="714"/>
      <c r="P22" s="198"/>
      <c r="Q22" s="197" t="s">
        <v>361</v>
      </c>
      <c r="R22" s="736"/>
      <c r="S22" s="736"/>
      <c r="T22" s="736"/>
      <c r="U22" s="736"/>
      <c r="V22" s="736"/>
      <c r="W22" s="736"/>
      <c r="X22" s="198"/>
      <c r="Y22" s="737"/>
      <c r="Z22" s="738"/>
      <c r="AA22" s="738"/>
      <c r="AB22" s="738"/>
      <c r="AC22" s="738"/>
      <c r="AD22" s="738"/>
      <c r="AE22" s="738"/>
      <c r="AF22" s="739"/>
      <c r="AG22" s="178"/>
      <c r="AH22" s="178"/>
      <c r="AI22" s="178"/>
      <c r="AJ22" s="178"/>
      <c r="AK22" s="178"/>
      <c r="AL22" s="178"/>
    </row>
    <row r="23" spans="1:38" ht="29.25" customHeight="1" thickBot="1" x14ac:dyDescent="0.45">
      <c r="A23" s="178"/>
      <c r="B23" s="178"/>
      <c r="C23" s="740" t="s">
        <v>362</v>
      </c>
      <c r="D23" s="741"/>
      <c r="E23" s="741"/>
      <c r="F23" s="741"/>
      <c r="G23" s="741"/>
      <c r="H23" s="742"/>
      <c r="I23" s="199"/>
      <c r="J23" s="743" t="str">
        <f>IFERROR(J21-J22,"")</f>
        <v/>
      </c>
      <c r="K23" s="743"/>
      <c r="L23" s="743"/>
      <c r="M23" s="743"/>
      <c r="N23" s="743"/>
      <c r="O23" s="743"/>
      <c r="P23" s="200"/>
      <c r="Q23" s="199"/>
      <c r="R23" s="743" t="str">
        <f>IFERROR(R21-R22,"")</f>
        <v/>
      </c>
      <c r="S23" s="743"/>
      <c r="T23" s="743"/>
      <c r="U23" s="743"/>
      <c r="V23" s="743"/>
      <c r="W23" s="743"/>
      <c r="X23" s="200"/>
      <c r="Y23" s="744"/>
      <c r="Z23" s="745"/>
      <c r="AA23" s="745"/>
      <c r="AB23" s="745"/>
      <c r="AC23" s="745"/>
      <c r="AD23" s="745"/>
      <c r="AE23" s="745"/>
      <c r="AF23" s="746"/>
      <c r="AG23" s="178"/>
      <c r="AH23" s="178"/>
      <c r="AI23" s="178"/>
      <c r="AJ23" s="201"/>
      <c r="AK23" s="178"/>
      <c r="AL23" s="178"/>
    </row>
    <row r="24" spans="1:38" ht="29.25" customHeight="1" x14ac:dyDescent="0.4">
      <c r="A24" s="178"/>
      <c r="B24" s="178"/>
      <c r="C24" s="722" t="s">
        <v>363</v>
      </c>
      <c r="D24" s="723"/>
      <c r="E24" s="723"/>
      <c r="F24" s="723"/>
      <c r="G24" s="723"/>
      <c r="H24" s="724"/>
      <c r="I24" s="193"/>
      <c r="J24" s="725"/>
      <c r="K24" s="725"/>
      <c r="L24" s="725"/>
      <c r="M24" s="725"/>
      <c r="N24" s="725"/>
      <c r="O24" s="725"/>
      <c r="P24" s="194"/>
      <c r="Q24" s="195"/>
      <c r="R24" s="725"/>
      <c r="S24" s="725"/>
      <c r="T24" s="725"/>
      <c r="U24" s="725"/>
      <c r="V24" s="725"/>
      <c r="W24" s="725"/>
      <c r="X24" s="196"/>
      <c r="Y24" s="726"/>
      <c r="Z24" s="727"/>
      <c r="AA24" s="727"/>
      <c r="AB24" s="727"/>
      <c r="AC24" s="727"/>
      <c r="AD24" s="727"/>
      <c r="AE24" s="727"/>
      <c r="AF24" s="728"/>
      <c r="AG24" s="178"/>
      <c r="AH24" s="178"/>
      <c r="AI24" s="178"/>
      <c r="AJ24" s="201"/>
      <c r="AK24" s="178"/>
      <c r="AL24" s="178"/>
    </row>
    <row r="25" spans="1:38" ht="29.25" customHeight="1" x14ac:dyDescent="0.4">
      <c r="A25" s="178"/>
      <c r="B25" s="178"/>
      <c r="C25" s="729" t="s">
        <v>364</v>
      </c>
      <c r="D25" s="730"/>
      <c r="E25" s="730"/>
      <c r="F25" s="730"/>
      <c r="G25" s="730"/>
      <c r="H25" s="731"/>
      <c r="I25" s="202"/>
      <c r="J25" s="732"/>
      <c r="K25" s="732"/>
      <c r="L25" s="732"/>
      <c r="M25" s="732"/>
      <c r="N25" s="732"/>
      <c r="O25" s="732"/>
      <c r="P25" s="203"/>
      <c r="Q25" s="204"/>
      <c r="R25" s="732"/>
      <c r="S25" s="732"/>
      <c r="T25" s="732"/>
      <c r="U25" s="732"/>
      <c r="V25" s="732"/>
      <c r="W25" s="732"/>
      <c r="X25" s="205"/>
      <c r="Y25" s="733"/>
      <c r="Z25" s="734"/>
      <c r="AA25" s="734"/>
      <c r="AB25" s="734"/>
      <c r="AC25" s="734"/>
      <c r="AD25" s="734"/>
      <c r="AE25" s="734"/>
      <c r="AF25" s="735"/>
      <c r="AG25" s="178"/>
      <c r="AH25" s="178"/>
      <c r="AI25" s="178"/>
      <c r="AJ25" s="178"/>
      <c r="AK25" s="178"/>
      <c r="AL25" s="178"/>
    </row>
    <row r="26" spans="1:38" ht="29.25" customHeight="1" thickBot="1" x14ac:dyDescent="0.45">
      <c r="A26" s="178"/>
      <c r="B26" s="178"/>
      <c r="C26" s="711" t="s">
        <v>365</v>
      </c>
      <c r="D26" s="712"/>
      <c r="E26" s="712"/>
      <c r="F26" s="712"/>
      <c r="G26" s="712"/>
      <c r="H26" s="713"/>
      <c r="I26" s="197"/>
      <c r="J26" s="714">
        <f>SUM(J24:O25)</f>
        <v>0</v>
      </c>
      <c r="K26" s="714"/>
      <c r="L26" s="714"/>
      <c r="M26" s="714"/>
      <c r="N26" s="714"/>
      <c r="O26" s="714"/>
      <c r="P26" s="198"/>
      <c r="Q26" s="197"/>
      <c r="R26" s="714">
        <f>SUM(R24:W25)</f>
        <v>0</v>
      </c>
      <c r="S26" s="714"/>
      <c r="T26" s="714"/>
      <c r="U26" s="714"/>
      <c r="V26" s="714"/>
      <c r="W26" s="714"/>
      <c r="X26" s="198"/>
      <c r="Y26" s="715"/>
      <c r="Z26" s="716"/>
      <c r="AA26" s="716"/>
      <c r="AB26" s="716"/>
      <c r="AC26" s="716"/>
      <c r="AD26" s="716"/>
      <c r="AE26" s="716"/>
      <c r="AF26" s="717"/>
      <c r="AG26" s="178"/>
      <c r="AH26" s="178"/>
      <c r="AI26" s="178"/>
      <c r="AJ26" s="178"/>
      <c r="AK26" s="178"/>
      <c r="AL26" s="178"/>
    </row>
    <row r="27" spans="1:38" ht="29.25" customHeight="1" thickBot="1" x14ac:dyDescent="0.45">
      <c r="A27" s="178"/>
      <c r="B27" s="178"/>
      <c r="C27" s="705" t="s">
        <v>366</v>
      </c>
      <c r="D27" s="706"/>
      <c r="E27" s="706"/>
      <c r="F27" s="706"/>
      <c r="G27" s="706"/>
      <c r="H27" s="707"/>
      <c r="I27" s="206" t="s">
        <v>361</v>
      </c>
      <c r="J27" s="718"/>
      <c r="K27" s="718"/>
      <c r="L27" s="718"/>
      <c r="M27" s="718"/>
      <c r="N27" s="718"/>
      <c r="O27" s="718"/>
      <c r="P27" s="207"/>
      <c r="Q27" s="206" t="s">
        <v>361</v>
      </c>
      <c r="R27" s="718"/>
      <c r="S27" s="718"/>
      <c r="T27" s="718"/>
      <c r="U27" s="718"/>
      <c r="V27" s="718"/>
      <c r="W27" s="718"/>
      <c r="X27" s="207"/>
      <c r="Y27" s="719"/>
      <c r="Z27" s="720"/>
      <c r="AA27" s="720"/>
      <c r="AB27" s="720"/>
      <c r="AC27" s="720"/>
      <c r="AD27" s="720"/>
      <c r="AE27" s="720"/>
      <c r="AF27" s="721"/>
      <c r="AG27" s="178"/>
      <c r="AH27" s="178"/>
      <c r="AI27" s="178"/>
      <c r="AJ27" s="178"/>
      <c r="AK27" s="178"/>
      <c r="AL27" s="178"/>
    </row>
    <row r="28" spans="1:38" ht="29.25" customHeight="1" thickBot="1" x14ac:dyDescent="0.45">
      <c r="A28" s="178"/>
      <c r="B28" s="178"/>
      <c r="C28" s="705" t="s">
        <v>367</v>
      </c>
      <c r="D28" s="706"/>
      <c r="E28" s="706"/>
      <c r="F28" s="706"/>
      <c r="G28" s="706"/>
      <c r="H28" s="707"/>
      <c r="I28" s="206"/>
      <c r="J28" s="708" t="str">
        <f>IFERROR((J23+J26-J27),"")</f>
        <v/>
      </c>
      <c r="K28" s="708"/>
      <c r="L28" s="708"/>
      <c r="M28" s="708"/>
      <c r="N28" s="708"/>
      <c r="O28" s="708"/>
      <c r="P28" s="207"/>
      <c r="Q28" s="206"/>
      <c r="R28" s="708" t="str">
        <f>IFERROR((R23+R26-R27),"")</f>
        <v/>
      </c>
      <c r="S28" s="708"/>
      <c r="T28" s="708"/>
      <c r="U28" s="708"/>
      <c r="V28" s="708"/>
      <c r="W28" s="708"/>
      <c r="X28" s="207"/>
      <c r="Y28" s="248" t="s">
        <v>386</v>
      </c>
      <c r="Z28" s="754" t="str">
        <f>IFERROR(J28-R28,"")</f>
        <v/>
      </c>
      <c r="AA28" s="754"/>
      <c r="AB28" s="754"/>
      <c r="AC28" s="754"/>
      <c r="AD28" s="754"/>
      <c r="AE28" s="754"/>
      <c r="AF28" s="755"/>
      <c r="AG28" s="178"/>
      <c r="AH28" s="178"/>
      <c r="AI28" s="178"/>
      <c r="AJ28" s="178"/>
      <c r="AK28" s="178"/>
      <c r="AL28" s="178"/>
    </row>
    <row r="29" spans="1:38" ht="29.25" customHeight="1" x14ac:dyDescent="0.4">
      <c r="A29" s="178"/>
      <c r="B29" s="178"/>
      <c r="C29" s="775" t="s">
        <v>368</v>
      </c>
      <c r="D29" s="776"/>
      <c r="E29" s="776"/>
      <c r="F29" s="776"/>
      <c r="G29" s="776"/>
      <c r="H29" s="777"/>
      <c r="I29" s="222"/>
      <c r="J29" s="781"/>
      <c r="K29" s="781"/>
      <c r="L29" s="781"/>
      <c r="M29" s="781"/>
      <c r="N29" s="781"/>
      <c r="O29" s="781"/>
      <c r="P29" s="223"/>
      <c r="Q29" s="234"/>
      <c r="R29" s="787"/>
      <c r="S29" s="787"/>
      <c r="T29" s="787"/>
      <c r="U29" s="787"/>
      <c r="V29" s="787"/>
      <c r="W29" s="787"/>
      <c r="X29" s="235"/>
      <c r="Y29" s="783"/>
      <c r="Z29" s="784"/>
      <c r="AA29" s="784"/>
      <c r="AB29" s="224" t="s">
        <v>373</v>
      </c>
      <c r="AC29" s="224"/>
      <c r="AD29" s="224"/>
      <c r="AE29" s="224"/>
      <c r="AF29" s="225"/>
      <c r="AG29" s="178"/>
      <c r="AH29" s="178"/>
      <c r="AI29" s="178"/>
      <c r="AJ29" s="178"/>
      <c r="AK29" s="178"/>
      <c r="AL29" s="178"/>
    </row>
    <row r="30" spans="1:38" ht="29.25" customHeight="1" thickBot="1" x14ac:dyDescent="0.45">
      <c r="A30" s="178"/>
      <c r="B30" s="178"/>
      <c r="C30" s="778"/>
      <c r="D30" s="779"/>
      <c r="E30" s="779"/>
      <c r="F30" s="779"/>
      <c r="G30" s="779"/>
      <c r="H30" s="780"/>
      <c r="I30" s="226"/>
      <c r="J30" s="782"/>
      <c r="K30" s="782"/>
      <c r="L30" s="782"/>
      <c r="M30" s="782"/>
      <c r="N30" s="782"/>
      <c r="O30" s="782"/>
      <c r="P30" s="227"/>
      <c r="Q30" s="237"/>
      <c r="R30" s="788"/>
      <c r="S30" s="788"/>
      <c r="T30" s="788"/>
      <c r="U30" s="788"/>
      <c r="V30" s="788"/>
      <c r="W30" s="788"/>
      <c r="X30" s="238"/>
      <c r="Y30" s="785"/>
      <c r="Z30" s="786"/>
      <c r="AA30" s="786"/>
      <c r="AB30" s="228" t="s">
        <v>373</v>
      </c>
      <c r="AC30" s="228"/>
      <c r="AD30" s="228"/>
      <c r="AE30" s="228"/>
      <c r="AF30" s="229"/>
      <c r="AG30" s="178"/>
      <c r="AH30" s="178"/>
      <c r="AI30" s="178"/>
      <c r="AJ30" s="178"/>
      <c r="AK30" s="178"/>
      <c r="AL30" s="178"/>
    </row>
    <row r="31" spans="1:38" ht="9" customHeight="1" x14ac:dyDescent="0.4">
      <c r="A31" s="178"/>
      <c r="B31" s="178"/>
      <c r="C31" s="213"/>
      <c r="D31" s="213"/>
      <c r="E31" s="213"/>
      <c r="F31" s="213"/>
      <c r="G31" s="213"/>
      <c r="H31" s="213"/>
      <c r="I31" s="214"/>
      <c r="J31" s="230"/>
      <c r="K31" s="230"/>
      <c r="L31" s="230"/>
      <c r="M31" s="230"/>
      <c r="N31" s="230"/>
      <c r="O31" s="230"/>
      <c r="P31" s="215"/>
      <c r="Q31" s="214"/>
      <c r="R31" s="214"/>
      <c r="S31" s="214"/>
      <c r="T31" s="214"/>
      <c r="U31" s="230"/>
      <c r="V31" s="230"/>
      <c r="W31" s="230"/>
      <c r="X31" s="230"/>
      <c r="Y31" s="218"/>
      <c r="Z31" s="219"/>
      <c r="AA31" s="219"/>
      <c r="AB31" s="219"/>
      <c r="AC31" s="219"/>
      <c r="AD31" s="219"/>
      <c r="AE31" s="219"/>
      <c r="AF31" s="219"/>
      <c r="AG31" s="178"/>
      <c r="AH31" s="178"/>
      <c r="AI31" s="178"/>
      <c r="AJ31" s="178"/>
      <c r="AK31" s="178"/>
      <c r="AL31" s="178"/>
    </row>
    <row r="32" spans="1:38" ht="16.5" customHeight="1" x14ac:dyDescent="0.4">
      <c r="A32" s="178"/>
      <c r="B32" s="178"/>
      <c r="C32" s="220" t="s">
        <v>369</v>
      </c>
      <c r="D32" s="213"/>
      <c r="E32" s="213"/>
      <c r="F32" s="213"/>
      <c r="G32" s="213"/>
      <c r="H32" s="213"/>
      <c r="I32" s="214"/>
      <c r="J32" s="230"/>
      <c r="K32" s="230"/>
      <c r="L32" s="230"/>
      <c r="M32" s="230"/>
      <c r="N32" s="230"/>
      <c r="O32" s="230"/>
      <c r="P32" s="215"/>
      <c r="Q32" s="214"/>
      <c r="R32" s="214"/>
      <c r="S32" s="214"/>
      <c r="T32" s="214"/>
      <c r="U32" s="230"/>
      <c r="V32" s="230"/>
      <c r="W32" s="230"/>
      <c r="X32" s="230"/>
      <c r="Y32" s="218"/>
      <c r="Z32" s="219"/>
      <c r="AA32" s="219"/>
      <c r="AB32" s="219"/>
      <c r="AC32" s="219"/>
      <c r="AD32" s="219"/>
      <c r="AE32" s="219"/>
      <c r="AF32" s="219"/>
      <c r="AG32" s="178"/>
      <c r="AH32" s="178"/>
      <c r="AI32" s="178"/>
      <c r="AJ32" s="178"/>
      <c r="AK32" s="178"/>
      <c r="AL32" s="178"/>
    </row>
    <row r="33" spans="1:38" ht="16.5" customHeight="1" x14ac:dyDescent="0.4">
      <c r="A33" s="178"/>
      <c r="B33" s="178"/>
      <c r="C33" s="220"/>
      <c r="D33" s="213"/>
      <c r="E33" s="213"/>
      <c r="F33" s="213"/>
      <c r="G33" s="213"/>
      <c r="H33" s="213"/>
      <c r="I33" s="214"/>
      <c r="J33" s="230"/>
      <c r="K33" s="230"/>
      <c r="L33" s="230"/>
      <c r="M33" s="230"/>
      <c r="N33" s="230"/>
      <c r="O33" s="230"/>
      <c r="P33" s="215"/>
      <c r="Q33" s="214"/>
      <c r="R33" s="214"/>
      <c r="S33" s="214"/>
      <c r="T33" s="214"/>
      <c r="U33" s="230"/>
      <c r="V33" s="230"/>
      <c r="W33" s="230"/>
      <c r="X33" s="230"/>
      <c r="Y33" s="218"/>
      <c r="Z33" s="219"/>
      <c r="AA33" s="219"/>
      <c r="AB33" s="219"/>
      <c r="AC33" s="219"/>
      <c r="AD33" s="219"/>
      <c r="AE33" s="219"/>
      <c r="AF33" s="219"/>
      <c r="AG33" s="178"/>
      <c r="AH33" s="178"/>
      <c r="AI33" s="178"/>
      <c r="AJ33" s="178"/>
      <c r="AK33" s="178"/>
      <c r="AL33" s="178"/>
    </row>
    <row r="34" spans="1:38" ht="18.75" customHeight="1" thickBot="1" x14ac:dyDescent="0.45"/>
    <row r="35" spans="1:38" ht="18" customHeight="1" thickBot="1" x14ac:dyDescent="0.45">
      <c r="C35" s="180" t="s">
        <v>370</v>
      </c>
      <c r="L35" s="772">
        <f>IFERROR(J29*G17,"")</f>
        <v>0</v>
      </c>
      <c r="M35" s="773"/>
      <c r="N35" s="773"/>
      <c r="O35" s="773"/>
      <c r="P35" s="774"/>
      <c r="T35" s="769">
        <f>R29*Y29+R30*Y30</f>
        <v>0</v>
      </c>
      <c r="U35" s="770"/>
      <c r="V35" s="770"/>
      <c r="W35" s="771"/>
      <c r="X35" s="231"/>
    </row>
    <row r="36" spans="1:38" x14ac:dyDescent="0.4">
      <c r="C36" s="221" t="s">
        <v>372</v>
      </c>
    </row>
  </sheetData>
  <sheetProtection formatCells="0" selectLockedCells="1"/>
  <mergeCells count="62">
    <mergeCell ref="R29:W29"/>
    <mergeCell ref="R30:W30"/>
    <mergeCell ref="Z28:AF28"/>
    <mergeCell ref="B13:E13"/>
    <mergeCell ref="G13:R13"/>
    <mergeCell ref="B15:E15"/>
    <mergeCell ref="B17:E17"/>
    <mergeCell ref="G17:J17"/>
    <mergeCell ref="K17:L17"/>
    <mergeCell ref="C20:H20"/>
    <mergeCell ref="I20:P20"/>
    <mergeCell ref="Q20:X20"/>
    <mergeCell ref="Y20:AF20"/>
    <mergeCell ref="C21:H21"/>
    <mergeCell ref="J21:O21"/>
    <mergeCell ref="R21:W21"/>
    <mergeCell ref="AA1:AF1"/>
    <mergeCell ref="D3:AD3"/>
    <mergeCell ref="C4:AF4"/>
    <mergeCell ref="U5:Y5"/>
    <mergeCell ref="N7:R7"/>
    <mergeCell ref="S7:AD7"/>
    <mergeCell ref="B9:E9"/>
    <mergeCell ref="G9:P9"/>
    <mergeCell ref="B11:E11"/>
    <mergeCell ref="G11:R11"/>
    <mergeCell ref="H12:M12"/>
    <mergeCell ref="Y21:AF21"/>
    <mergeCell ref="C22:H22"/>
    <mergeCell ref="J22:O22"/>
    <mergeCell ref="R22:W22"/>
    <mergeCell ref="Y22:AF22"/>
    <mergeCell ref="C23:H23"/>
    <mergeCell ref="J23:O23"/>
    <mergeCell ref="R23:W23"/>
    <mergeCell ref="Y23:AF23"/>
    <mergeCell ref="C24:H24"/>
    <mergeCell ref="J24:O24"/>
    <mergeCell ref="R24:W24"/>
    <mergeCell ref="Y24:AF24"/>
    <mergeCell ref="J25:O25"/>
    <mergeCell ref="R25:W25"/>
    <mergeCell ref="Y25:AF25"/>
    <mergeCell ref="J26:O26"/>
    <mergeCell ref="R26:W26"/>
    <mergeCell ref="Y26:AF26"/>
    <mergeCell ref="T35:W35"/>
    <mergeCell ref="L35:P35"/>
    <mergeCell ref="G15:AD15"/>
    <mergeCell ref="C28:H28"/>
    <mergeCell ref="J28:O28"/>
    <mergeCell ref="R28:W28"/>
    <mergeCell ref="C29:H30"/>
    <mergeCell ref="J29:O30"/>
    <mergeCell ref="Y29:AA29"/>
    <mergeCell ref="C26:H26"/>
    <mergeCell ref="C27:H27"/>
    <mergeCell ref="J27:O27"/>
    <mergeCell ref="R27:W27"/>
    <mergeCell ref="Y27:AF27"/>
    <mergeCell ref="Y30:AA30"/>
    <mergeCell ref="C25:H25"/>
  </mergeCells>
  <phoneticPr fontId="1"/>
  <pageMargins left="0.55118110236220474" right="0.35433070866141736" top="0.62992125984251968" bottom="0.62992125984251968" header="0.27559055118110237"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O V W M V O 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O V W M 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l V j F Q o i k e 4 D g A A A B E A A A A T A B w A R m 9 y b X V s Y X M v U 2 V j d G l v b j E u b S C i G A A o o B Q A A A A A A A A A A A A A A A A A A A A A A A A A A A A r T k 0 u y c z P U w i G 0 I b W A F B L A Q I t A B Q A A g A I A D l V j F T l a W u D p w A A A P g A A A A S A A A A A A A A A A A A A A A A A A A A A A B D b 2 5 m a W c v U G F j a 2 F n Z S 5 4 b W x Q S w E C L Q A U A A I A C A A 5 V Y x U D 8 r p q 6 Q A A A D p A A A A E w A A A A A A A A A A A A A A A A D z A A A A W 0 N v b n R l b n R f V H l w Z X N d L n h t b F B L A Q I t A B Q A A g A I A D l V j F Q 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j a P 4 I b c v C R 6 i N + K c 6 i S b E A A A A A A I A A A A A A A N m A A D A A A A A E A A A A E Q a h Q N z 6 e K 0 M m x v G F N Y B Q g A A A A A B I A A A K A A A A A Q A A A A W j 2 v L i t I 4 j n 7 P Y h 8 x f P s m l A A A A D Z r L 1 k N e o i 8 s D n I R 6 p u P R 8 X c b G k P P g U w E q j C c Q 4 O s W T V y 5 6 O k Q E u t T u Y Y w G W F U k Y Z E C z r 6 l 8 j G Z 2 + 0 t t S Y b Q u 1 d b Z M G 1 y j I b 2 y c 0 c L K w B 4 G h Q A A A A 1 l x d t R / h k G 6 y 2 s M z E b l a k e B R c 7 g = = < / D a t a M a s h u p > 
</file>

<file path=customXml/itemProps1.xml><?xml version="1.0" encoding="utf-8"?>
<ds:datastoreItem xmlns:ds="http://schemas.openxmlformats.org/officeDocument/2006/customXml" ds:itemID="{A7C07D99-15BA-4372-B58E-31500052431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データシート</vt:lpstr>
      <vt:lpstr>様式第１</vt:lpstr>
      <vt:lpstr>様式第１の２</vt:lpstr>
      <vt:lpstr>様式第６</vt:lpstr>
      <vt:lpstr>別紙２</vt:lpstr>
      <vt:lpstr>導入車両</vt:lpstr>
      <vt:lpstr>廃車</vt:lpstr>
      <vt:lpstr>雛形＿リース料金均等</vt:lpstr>
      <vt:lpstr>雛形＿リース料金変動あり</vt:lpstr>
      <vt:lpstr>雛形＿前払い金あり</vt:lpstr>
      <vt:lpstr>委任状フォーマット_R６年度版</vt:lpstr>
      <vt:lpstr>2025年重量車燃費基準達成証明書</vt:lpstr>
      <vt:lpstr>Sheet1</vt:lpstr>
      <vt:lpstr>データシート!Print_Area</vt:lpstr>
      <vt:lpstr>委任状フォーマット_R６年度版!Print_Area</vt:lpstr>
      <vt:lpstr>雛形＿リース料金均等!Print_Area</vt:lpstr>
      <vt:lpstr>雛形＿リース料金変動あり!Print_Area</vt:lpstr>
      <vt:lpstr>雛形＿前払い金あり!Print_Area</vt:lpstr>
      <vt:lpstr>導入車両!Print_Area</vt:lpstr>
      <vt:lpstr>廃車!Print_Area</vt:lpstr>
      <vt:lpstr>別紙２!Print_Area</vt:lpstr>
      <vt:lpstr>様式第１!Print_Area</vt:lpstr>
      <vt:lpstr>様式第１の２!Print_Area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神保 向一</dc:creator>
  <cp:lastModifiedBy>神保 向一</cp:lastModifiedBy>
  <cp:lastPrinted>2024-05-17T05:39:23Z</cp:lastPrinted>
  <dcterms:created xsi:type="dcterms:W3CDTF">2022-02-18T04:36:01Z</dcterms:created>
  <dcterms:modified xsi:type="dcterms:W3CDTF">2024-09-03T01:03:01Z</dcterms:modified>
</cp:coreProperties>
</file>